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21" firstSheet="19" activeTab="23"/>
  </bookViews>
  <sheets>
    <sheet name="封面" sheetId="1" r:id="rId1"/>
    <sheet name="目录" sheetId="2" r:id="rId2"/>
    <sheet name="一般公共预算" sheetId="3" r:id="rId3"/>
    <sheet name="1一般收入" sheetId="4" r:id="rId4"/>
    <sheet name="2一般支出" sheetId="5" r:id="rId5"/>
    <sheet name="3一般功能明细" sheetId="6" r:id="rId6"/>
    <sheet name="4一般经济明细" sheetId="7" r:id="rId7"/>
    <sheet name="5基本支出" sheetId="8" r:id="rId8"/>
    <sheet name="6税收返还和转移支付" sheetId="9" r:id="rId9"/>
    <sheet name="7一般债务限额和余额" sheetId="10" r:id="rId10"/>
    <sheet name="政府性基金预算" sheetId="11" r:id="rId11"/>
    <sheet name="8基金收入" sheetId="12" r:id="rId12"/>
    <sheet name="9基金支出" sheetId="13" r:id="rId13"/>
    <sheet name="10基金转移支付" sheetId="14" r:id="rId14"/>
    <sheet name="11专项债务限额和余额" sheetId="15" r:id="rId15"/>
    <sheet name="国有资本经营预算" sheetId="16" r:id="rId16"/>
    <sheet name="12收入" sheetId="17" r:id="rId17"/>
    <sheet name="13支出" sheetId="18" r:id="rId18"/>
    <sheet name="14国资转移支付" sheetId="19" r:id="rId19"/>
    <sheet name="社会保险基金预算" sheetId="20" r:id="rId20"/>
    <sheet name="15社保基金收入" sheetId="21" r:id="rId21"/>
    <sheet name="16社保基金支出" sheetId="22" r:id="rId22"/>
    <sheet name="情况说明" sheetId="23" r:id="rId23"/>
    <sheet name="17情况说明" sheetId="24" r:id="rId24"/>
  </sheets>
  <definedNames>
    <definedName name="_Order1" hidden="1">255</definedName>
    <definedName name="_Order2" hidden="1">255</definedName>
    <definedName name="a" localSheetId="13">#REF!</definedName>
    <definedName name="a" localSheetId="16">#REF!</definedName>
    <definedName name="a" localSheetId="17">#REF!</definedName>
    <definedName name="a" localSheetId="18">#REF!</definedName>
    <definedName name="a" localSheetId="6">#REF!</definedName>
    <definedName name="a" localSheetId="8">#REF!</definedName>
    <definedName name="a">#REF!</definedName>
    <definedName name="aaaa" localSheetId="13">#REF!</definedName>
    <definedName name="aaaa" localSheetId="16">#REF!</definedName>
    <definedName name="aaaa" localSheetId="17">#REF!</definedName>
    <definedName name="aaaa" localSheetId="18">#REF!</definedName>
    <definedName name="aaaa" localSheetId="3">#REF!</definedName>
    <definedName name="aaaa" localSheetId="5">#REF!</definedName>
    <definedName name="aaaa" localSheetId="6">#REF!</definedName>
    <definedName name="aaaa" localSheetId="8">#REF!</definedName>
    <definedName name="aaaa" localSheetId="15">#REF!</definedName>
    <definedName name="aaaa" localSheetId="19">#REF!</definedName>
    <definedName name="aaaa" localSheetId="2">#REF!</definedName>
    <definedName name="aaaa" localSheetId="10">#REF!</definedName>
    <definedName name="aaaa">#REF!</definedName>
    <definedName name="bbb" localSheetId="13">#REF!</definedName>
    <definedName name="bbb" localSheetId="16">#REF!</definedName>
    <definedName name="bbb" localSheetId="17">#REF!</definedName>
    <definedName name="bbb" localSheetId="18">#REF!</definedName>
    <definedName name="bbb" localSheetId="3">#REF!</definedName>
    <definedName name="bbb" localSheetId="6">#REF!</definedName>
    <definedName name="bbb" localSheetId="8">#REF!</definedName>
    <definedName name="bbb">#REF!</definedName>
    <definedName name="ccc" localSheetId="13">#REF!</definedName>
    <definedName name="ccc" localSheetId="16">#REF!</definedName>
    <definedName name="ccc" localSheetId="17">#REF!</definedName>
    <definedName name="ccc" localSheetId="18">#REF!</definedName>
    <definedName name="ccc" localSheetId="3">#REF!</definedName>
    <definedName name="ccc" localSheetId="5">#REF!</definedName>
    <definedName name="ccc" localSheetId="6">#REF!</definedName>
    <definedName name="ccc" localSheetId="8">#REF!</definedName>
    <definedName name="ccc" localSheetId="2">#REF!</definedName>
    <definedName name="ccc" localSheetId="10">#REF!</definedName>
    <definedName name="ccc">#REF!</definedName>
    <definedName name="database2" localSheetId="13">#REF!</definedName>
    <definedName name="database2" localSheetId="16">#REF!</definedName>
    <definedName name="database2" localSheetId="17">#REF!</definedName>
    <definedName name="database2" localSheetId="18">#REF!</definedName>
    <definedName name="database2" localSheetId="5">#REF!</definedName>
    <definedName name="database2" localSheetId="6">#REF!</definedName>
    <definedName name="database2" localSheetId="8">#REF!</definedName>
    <definedName name="database2" localSheetId="15">#REF!</definedName>
    <definedName name="database2" localSheetId="19">#REF!</definedName>
    <definedName name="database2" localSheetId="2">#REF!</definedName>
    <definedName name="database2" localSheetId="10">#REF!</definedName>
    <definedName name="database2">#REF!</definedName>
    <definedName name="database3" localSheetId="13">#REF!</definedName>
    <definedName name="database3" localSheetId="16">#REF!</definedName>
    <definedName name="database3" localSheetId="17">#REF!</definedName>
    <definedName name="database3" localSheetId="18">#REF!</definedName>
    <definedName name="database3" localSheetId="6">#REF!</definedName>
    <definedName name="database3" localSheetId="8">#REF!</definedName>
    <definedName name="database3">#REF!</definedName>
    <definedName name="fg" localSheetId="13">#REF!</definedName>
    <definedName name="fg" localSheetId="16">#REF!</definedName>
    <definedName name="fg" localSheetId="17">#REF!</definedName>
    <definedName name="fg" localSheetId="18">#REF!</definedName>
    <definedName name="fg" localSheetId="5">#REF!</definedName>
    <definedName name="fg" localSheetId="6">#REF!</definedName>
    <definedName name="fg" localSheetId="8">#REF!</definedName>
    <definedName name="fg" localSheetId="15">#REF!</definedName>
    <definedName name="fg" localSheetId="19">#REF!</definedName>
    <definedName name="fg" localSheetId="2">#REF!</definedName>
    <definedName name="fg" localSheetId="10">#REF!</definedName>
    <definedName name="fg">#REF!</definedName>
    <definedName name="hhhh" localSheetId="13">#REF!</definedName>
    <definedName name="hhhh" localSheetId="16">#REF!</definedName>
    <definedName name="hhhh" localSheetId="17">#REF!</definedName>
    <definedName name="hhhh" localSheetId="18">#REF!</definedName>
    <definedName name="hhhh" localSheetId="5">#REF!</definedName>
    <definedName name="hhhh" localSheetId="6">#REF!</definedName>
    <definedName name="hhhh" localSheetId="8">#REF!</definedName>
    <definedName name="hhhh" localSheetId="15">#REF!</definedName>
    <definedName name="hhhh" localSheetId="19">#REF!</definedName>
    <definedName name="hhhh" localSheetId="2">#REF!</definedName>
    <definedName name="hhhh" localSheetId="10">#REF!</definedName>
    <definedName name="hhhh">#REF!</definedName>
    <definedName name="kkkk" localSheetId="13">#REF!</definedName>
    <definedName name="kkkk" localSheetId="16">#REF!</definedName>
    <definedName name="kkkk" localSheetId="17">#REF!</definedName>
    <definedName name="kkkk" localSheetId="18">#REF!</definedName>
    <definedName name="kkkk" localSheetId="6">#REF!</definedName>
    <definedName name="kkkk" localSheetId="8">#REF!</definedName>
    <definedName name="kkkk">#REF!</definedName>
    <definedName name="_xlnm.Print_Area" localSheetId="9">'7一般债务限额和余额'!$A$1:$D$9</definedName>
    <definedName name="_xlnm.Print_Area" localSheetId="12">'9基金支出'!$A$1:$F$20</definedName>
    <definedName name="_xlnm.Print_Area" localSheetId="13">'10基金转移支付'!$A$1:$F$13</definedName>
    <definedName name="_xlnm.Print_Area" localSheetId="14">'11专项债务限额和余额'!$A$1:$D$9</definedName>
    <definedName name="_xlnm.Print_Area" localSheetId="18">'14国资转移支付'!$A$1:$F$13</definedName>
    <definedName name="_xlnm.Print_Area" localSheetId="20">'15社保基金收入'!$A$1:$E$15</definedName>
    <definedName name="_xlnm.Print_Area" localSheetId="21">'16社保基金支出'!$A$1:$E$11</definedName>
    <definedName name="_xlnm.Print_Area" localSheetId="3">'1一般收入'!$A$1:$F$34</definedName>
    <definedName name="_xlnm.Print_Area" localSheetId="4">'2一般支出'!$A$1:$F$31</definedName>
    <definedName name="_xlnm.Print_Area" localSheetId="5">'3一般功能明细'!$A$1:$H$711</definedName>
    <definedName name="_xlnm.Print_Area" localSheetId="6">'4一般经济明细'!$A$1:$E$84</definedName>
    <definedName name="_xlnm.Print_Area" localSheetId="8">'6税收返还和转移支付'!$A$1:$F$39</definedName>
    <definedName name="_xlnm.Print_Area" localSheetId="19">'社会保险基金预算'!$A$1:$K$4</definedName>
    <definedName name="_xlnm.Print_Area" localSheetId="10">'政府性基金预算'!$A$1:$J$16</definedName>
    <definedName name="Print_Area_MI" localSheetId="13">#REF!</definedName>
    <definedName name="Print_Area_MI" localSheetId="16">#REF!</definedName>
    <definedName name="Print_Area_MI" localSheetId="17">#REF!</definedName>
    <definedName name="Print_Area_MI" localSheetId="18">#REF!</definedName>
    <definedName name="Print_Area_MI" localSheetId="5">#REF!</definedName>
    <definedName name="Print_Area_MI" localSheetId="6">#REF!</definedName>
    <definedName name="Print_Area_MI" localSheetId="8">#REF!</definedName>
    <definedName name="Print_Area_MI" localSheetId="15">#REF!</definedName>
    <definedName name="Print_Area_MI" localSheetId="19">#REF!</definedName>
    <definedName name="Print_Area_MI" localSheetId="2">#REF!</definedName>
    <definedName name="Print_Area_MI" localSheetId="10">#REF!</definedName>
    <definedName name="Print_Area_MI">#REF!</definedName>
    <definedName name="_xlnm.Print_Titles" localSheetId="9">'7一般债务限额和余额'!$1:$4</definedName>
    <definedName name="_xlnm.Print_Titles" localSheetId="11">'8基金收入'!$1:$4</definedName>
    <definedName name="_xlnm.Print_Titles" localSheetId="12">'9基金支出'!$1:$4</definedName>
    <definedName name="_xlnm.Print_Titles" localSheetId="13">'10基金转移支付'!$1:$4</definedName>
    <definedName name="_xlnm.Print_Titles" localSheetId="14">'11专项债务限额和余额'!$1:$4</definedName>
    <definedName name="_xlnm.Print_Titles" localSheetId="16">'12收入'!$1:$4</definedName>
    <definedName name="_xlnm.Print_Titles" localSheetId="17">'13支出'!$1:$4</definedName>
    <definedName name="_xlnm.Print_Titles" localSheetId="18">'14国资转移支付'!$1:$4</definedName>
    <definedName name="_xlnm.Print_Titles" localSheetId="20">'15社保基金收入'!$1:$4</definedName>
    <definedName name="_xlnm.Print_Titles" localSheetId="21">'16社保基金支出'!$1:$4</definedName>
    <definedName name="_xlnm.Print_Titles" localSheetId="3">'1一般收入'!$1:$4</definedName>
    <definedName name="_xlnm.Print_Titles" localSheetId="4">'2一般支出'!$1:$4</definedName>
    <definedName name="_xlnm.Print_Titles" localSheetId="5">'3一般功能明细'!$1:$3</definedName>
    <definedName name="_xlnm.Print_Titles" localSheetId="6">'4一般经济明细'!$1:$3</definedName>
    <definedName name="_xlnm.Print_Titles" localSheetId="8">'6税收返还和转移支付'!$1:$4</definedName>
    <definedName name="zhe" localSheetId="13">#REF!</definedName>
    <definedName name="zhe" localSheetId="16">#REF!</definedName>
    <definedName name="zhe" localSheetId="17">#REF!</definedName>
    <definedName name="zhe" localSheetId="18">#REF!</definedName>
    <definedName name="zhe" localSheetId="5">#REF!</definedName>
    <definedName name="zhe" localSheetId="6">#REF!</definedName>
    <definedName name="zhe" localSheetId="8">#REF!</definedName>
    <definedName name="zhe" localSheetId="15">#REF!</definedName>
    <definedName name="zhe" localSheetId="19">#REF!</definedName>
    <definedName name="zhe" localSheetId="2">#REF!</definedName>
    <definedName name="zhe" localSheetId="10">#REF!</definedName>
    <definedName name="zhe">#REF!</definedName>
    <definedName name="啊" localSheetId="13">#REF!</definedName>
    <definedName name="啊" localSheetId="16">#REF!</definedName>
    <definedName name="啊" localSheetId="17">#REF!</definedName>
    <definedName name="啊" localSheetId="18">#REF!</definedName>
    <definedName name="啊" localSheetId="5">#REF!</definedName>
    <definedName name="啊" localSheetId="6">#REF!</definedName>
    <definedName name="啊" localSheetId="8">#REF!</definedName>
    <definedName name="啊">#REF!</definedName>
    <definedName name="大调动" localSheetId="13">#REF!</definedName>
    <definedName name="大调动" localSheetId="16">#REF!</definedName>
    <definedName name="大调动" localSheetId="17">#REF!</definedName>
    <definedName name="大调动" localSheetId="18">#REF!</definedName>
    <definedName name="大调动" localSheetId="3">#REF!</definedName>
    <definedName name="大调动" localSheetId="6">#REF!</definedName>
    <definedName name="大调动" localSheetId="8">#REF!</definedName>
    <definedName name="大调动">#REF!</definedName>
    <definedName name="鹅eee" localSheetId="13">#REF!</definedName>
    <definedName name="鹅eee" localSheetId="16">#REF!</definedName>
    <definedName name="鹅eee" localSheetId="17">#REF!</definedName>
    <definedName name="鹅eee" localSheetId="18">#REF!</definedName>
    <definedName name="鹅eee" localSheetId="5">#REF!</definedName>
    <definedName name="鹅eee" localSheetId="6">#REF!</definedName>
    <definedName name="鹅eee" localSheetId="8">#REF!</definedName>
    <definedName name="鹅eee">#REF!</definedName>
    <definedName name="饿" localSheetId="13">#REF!</definedName>
    <definedName name="饿" localSheetId="16">#REF!</definedName>
    <definedName name="饿" localSheetId="17">#REF!</definedName>
    <definedName name="饿" localSheetId="18">#REF!</definedName>
    <definedName name="饿" localSheetId="5">#REF!</definedName>
    <definedName name="饿" localSheetId="6">#REF!</definedName>
    <definedName name="饿" localSheetId="8">#REF!</definedName>
    <definedName name="饿" localSheetId="15">#REF!</definedName>
    <definedName name="饿" localSheetId="19">#REF!</definedName>
    <definedName name="饿" localSheetId="2">#REF!</definedName>
    <definedName name="饿" localSheetId="10">#REF!</definedName>
    <definedName name="饿">#REF!</definedName>
    <definedName name="发生地方" localSheetId="16">#REF!</definedName>
    <definedName name="发生地方" localSheetId="17">#REF!</definedName>
    <definedName name="发生地方">#REF!</definedName>
    <definedName name="汇率" localSheetId="13">#REF!</definedName>
    <definedName name="汇率" localSheetId="16">#REF!</definedName>
    <definedName name="汇率" localSheetId="17">#REF!</definedName>
    <definedName name="汇率" localSheetId="18">#REF!</definedName>
    <definedName name="汇率" localSheetId="6">#REF!</definedName>
    <definedName name="汇率" localSheetId="8">#REF!</definedName>
    <definedName name="汇率">#REF!</definedName>
    <definedName name="胶" localSheetId="13">#REF!</definedName>
    <definedName name="胶" localSheetId="16">#REF!</definedName>
    <definedName name="胶" localSheetId="17">#REF!</definedName>
    <definedName name="胶" localSheetId="18">#REF!</definedName>
    <definedName name="胶" localSheetId="3">#REF!</definedName>
    <definedName name="胶" localSheetId="5">#REF!</definedName>
    <definedName name="胶" localSheetId="6">#REF!</definedName>
    <definedName name="胶" localSheetId="8">#REF!</definedName>
    <definedName name="胶" localSheetId="15">#REF!</definedName>
    <definedName name="胶" localSheetId="19">#REF!</definedName>
    <definedName name="胶" localSheetId="2">#REF!</definedName>
    <definedName name="胶" localSheetId="10">#REF!</definedName>
    <definedName name="胶">#REF!</definedName>
    <definedName name="结构" localSheetId="13">#REF!</definedName>
    <definedName name="结构" localSheetId="16">#REF!</definedName>
    <definedName name="结构" localSheetId="17">#REF!</definedName>
    <definedName name="结构" localSheetId="18">#REF!</definedName>
    <definedName name="结构" localSheetId="5">#REF!</definedName>
    <definedName name="结构" localSheetId="6">#REF!</definedName>
    <definedName name="结构" localSheetId="8">#REF!</definedName>
    <definedName name="结构" localSheetId="15">#REF!</definedName>
    <definedName name="结构" localSheetId="19">#REF!</definedName>
    <definedName name="结构" localSheetId="2">#REF!</definedName>
    <definedName name="结构" localSheetId="10">#REF!</definedName>
    <definedName name="结构">#REF!</definedName>
    <definedName name="经7" localSheetId="13">#REF!</definedName>
    <definedName name="经7" localSheetId="16">#REF!</definedName>
    <definedName name="经7" localSheetId="17">#REF!</definedName>
    <definedName name="经7" localSheetId="18">#REF!</definedName>
    <definedName name="经7" localSheetId="3">#REF!</definedName>
    <definedName name="经7" localSheetId="5">#REF!</definedName>
    <definedName name="经7" localSheetId="6">#REF!</definedName>
    <definedName name="经7" localSheetId="8">#REF!</definedName>
    <definedName name="经7" localSheetId="15">#REF!</definedName>
    <definedName name="经7" localSheetId="19">#REF!</definedName>
    <definedName name="经7" localSheetId="2">#REF!</definedName>
    <definedName name="经7" localSheetId="10">#REF!</definedName>
    <definedName name="经7">#REF!</definedName>
    <definedName name="经二7" localSheetId="13">#REF!</definedName>
    <definedName name="经二7" localSheetId="16">#REF!</definedName>
    <definedName name="经二7" localSheetId="17">#REF!</definedName>
    <definedName name="经二7" localSheetId="18">#REF!</definedName>
    <definedName name="经二7" localSheetId="3">#REF!</definedName>
    <definedName name="经二7" localSheetId="5">#REF!</definedName>
    <definedName name="经二7" localSheetId="6">#REF!</definedName>
    <definedName name="经二7" localSheetId="8">#REF!</definedName>
    <definedName name="经二7" localSheetId="15">#REF!</definedName>
    <definedName name="经二7" localSheetId="19">#REF!</definedName>
    <definedName name="经二7" localSheetId="2">#REF!</definedName>
    <definedName name="经二7" localSheetId="10">#REF!</definedName>
    <definedName name="经二7">#REF!</definedName>
    <definedName name="经二8" localSheetId="13">#REF!</definedName>
    <definedName name="经二8" localSheetId="16">#REF!</definedName>
    <definedName name="经二8" localSheetId="17">#REF!</definedName>
    <definedName name="经二8" localSheetId="18">#REF!</definedName>
    <definedName name="经二8" localSheetId="3">#REF!</definedName>
    <definedName name="经二8" localSheetId="5">#REF!</definedName>
    <definedName name="经二8" localSheetId="6">#REF!</definedName>
    <definedName name="经二8" localSheetId="8">#REF!</definedName>
    <definedName name="经二8" localSheetId="15">#REF!</definedName>
    <definedName name="经二8" localSheetId="19">#REF!</definedName>
    <definedName name="经二8" localSheetId="2">#REF!</definedName>
    <definedName name="经二8" localSheetId="10">#REF!</definedName>
    <definedName name="经二8">#REF!</definedName>
    <definedName name="经一7" localSheetId="13">#REF!</definedName>
    <definedName name="经一7" localSheetId="16">#REF!</definedName>
    <definedName name="经一7" localSheetId="17">#REF!</definedName>
    <definedName name="经一7" localSheetId="18">#REF!</definedName>
    <definedName name="经一7" localSheetId="3">#REF!</definedName>
    <definedName name="经一7" localSheetId="5">#REF!</definedName>
    <definedName name="经一7" localSheetId="6">#REF!</definedName>
    <definedName name="经一7" localSheetId="8">#REF!</definedName>
    <definedName name="经一7" localSheetId="15">#REF!</definedName>
    <definedName name="经一7" localSheetId="19">#REF!</definedName>
    <definedName name="经一7" localSheetId="2">#REF!</definedName>
    <definedName name="经一7" localSheetId="10">#REF!</definedName>
    <definedName name="经一7">#REF!</definedName>
    <definedName name="生产列1" localSheetId="13">#REF!</definedName>
    <definedName name="生产列1" localSheetId="16">#REF!</definedName>
    <definedName name="生产列1" localSheetId="17">#REF!</definedName>
    <definedName name="生产列1" localSheetId="18">#REF!</definedName>
    <definedName name="生产列1" localSheetId="6">#REF!</definedName>
    <definedName name="生产列1" localSheetId="8">#REF!</definedName>
    <definedName name="生产列1">#REF!</definedName>
    <definedName name="生产列11" localSheetId="13">#REF!</definedName>
    <definedName name="生产列11" localSheetId="16">#REF!</definedName>
    <definedName name="生产列11" localSheetId="17">#REF!</definedName>
    <definedName name="生产列11" localSheetId="18">#REF!</definedName>
    <definedName name="生产列11" localSheetId="6">#REF!</definedName>
    <definedName name="生产列11" localSheetId="8">#REF!</definedName>
    <definedName name="生产列11">#REF!</definedName>
    <definedName name="生产列15" localSheetId="13">#REF!</definedName>
    <definedName name="生产列15" localSheetId="16">#REF!</definedName>
    <definedName name="生产列15" localSheetId="17">#REF!</definedName>
    <definedName name="生产列15" localSheetId="18">#REF!</definedName>
    <definedName name="生产列15" localSheetId="6">#REF!</definedName>
    <definedName name="生产列15" localSheetId="8">#REF!</definedName>
    <definedName name="生产列15">#REF!</definedName>
    <definedName name="生产列16" localSheetId="13">#REF!</definedName>
    <definedName name="生产列16" localSheetId="16">#REF!</definedName>
    <definedName name="生产列16" localSheetId="17">#REF!</definedName>
    <definedName name="生产列16" localSheetId="18">#REF!</definedName>
    <definedName name="生产列16" localSheetId="6">#REF!</definedName>
    <definedName name="生产列16" localSheetId="8">#REF!</definedName>
    <definedName name="生产列16">#REF!</definedName>
    <definedName name="生产列17" localSheetId="13">#REF!</definedName>
    <definedName name="生产列17" localSheetId="16">#REF!</definedName>
    <definedName name="生产列17" localSheetId="17">#REF!</definedName>
    <definedName name="生产列17" localSheetId="18">#REF!</definedName>
    <definedName name="生产列17" localSheetId="6">#REF!</definedName>
    <definedName name="生产列17" localSheetId="8">#REF!</definedName>
    <definedName name="生产列17">#REF!</definedName>
    <definedName name="生产列19" localSheetId="13">#REF!</definedName>
    <definedName name="生产列19" localSheetId="16">#REF!</definedName>
    <definedName name="生产列19" localSheetId="17">#REF!</definedName>
    <definedName name="生产列19" localSheetId="18">#REF!</definedName>
    <definedName name="生产列19" localSheetId="6">#REF!</definedName>
    <definedName name="生产列19" localSheetId="8">#REF!</definedName>
    <definedName name="生产列19">#REF!</definedName>
    <definedName name="生产列2" localSheetId="13">#REF!</definedName>
    <definedName name="生产列2" localSheetId="16">#REF!</definedName>
    <definedName name="生产列2" localSheetId="17">#REF!</definedName>
    <definedName name="生产列2" localSheetId="18">#REF!</definedName>
    <definedName name="生产列2" localSheetId="6">#REF!</definedName>
    <definedName name="生产列2" localSheetId="8">#REF!</definedName>
    <definedName name="生产列2">#REF!</definedName>
    <definedName name="生产列20" localSheetId="13">#REF!</definedName>
    <definedName name="生产列20" localSheetId="16">#REF!</definedName>
    <definedName name="生产列20" localSheetId="17">#REF!</definedName>
    <definedName name="生产列20" localSheetId="18">#REF!</definedName>
    <definedName name="生产列20" localSheetId="6">#REF!</definedName>
    <definedName name="生产列20" localSheetId="8">#REF!</definedName>
    <definedName name="生产列20">#REF!</definedName>
    <definedName name="生产列3" localSheetId="13">#REF!</definedName>
    <definedName name="生产列3" localSheetId="16">#REF!</definedName>
    <definedName name="生产列3" localSheetId="17">#REF!</definedName>
    <definedName name="生产列3" localSheetId="18">#REF!</definedName>
    <definedName name="生产列3" localSheetId="6">#REF!</definedName>
    <definedName name="生产列3" localSheetId="8">#REF!</definedName>
    <definedName name="生产列3">#REF!</definedName>
    <definedName name="生产列4" localSheetId="13">#REF!</definedName>
    <definedName name="生产列4" localSheetId="16">#REF!</definedName>
    <definedName name="生产列4" localSheetId="17">#REF!</definedName>
    <definedName name="生产列4" localSheetId="18">#REF!</definedName>
    <definedName name="生产列4" localSheetId="6">#REF!</definedName>
    <definedName name="生产列4" localSheetId="8">#REF!</definedName>
    <definedName name="生产列4">#REF!</definedName>
    <definedName name="生产列5" localSheetId="13">#REF!</definedName>
    <definedName name="生产列5" localSheetId="16">#REF!</definedName>
    <definedName name="生产列5" localSheetId="17">#REF!</definedName>
    <definedName name="生产列5" localSheetId="18">#REF!</definedName>
    <definedName name="生产列5" localSheetId="6">#REF!</definedName>
    <definedName name="生产列5" localSheetId="8">#REF!</definedName>
    <definedName name="生产列5">#REF!</definedName>
    <definedName name="生产列6" localSheetId="13">#REF!</definedName>
    <definedName name="生产列6" localSheetId="16">#REF!</definedName>
    <definedName name="生产列6" localSheetId="17">#REF!</definedName>
    <definedName name="生产列6" localSheetId="18">#REF!</definedName>
    <definedName name="生产列6" localSheetId="6">#REF!</definedName>
    <definedName name="生产列6" localSheetId="8">#REF!</definedName>
    <definedName name="生产列6">#REF!</definedName>
    <definedName name="生产列7" localSheetId="13">#REF!</definedName>
    <definedName name="生产列7" localSheetId="16">#REF!</definedName>
    <definedName name="生产列7" localSheetId="17">#REF!</definedName>
    <definedName name="生产列7" localSheetId="18">#REF!</definedName>
    <definedName name="生产列7" localSheetId="6">#REF!</definedName>
    <definedName name="生产列7" localSheetId="8">#REF!</definedName>
    <definedName name="生产列7">#REF!</definedName>
    <definedName name="生产列8" localSheetId="13">#REF!</definedName>
    <definedName name="生产列8" localSheetId="16">#REF!</definedName>
    <definedName name="生产列8" localSheetId="17">#REF!</definedName>
    <definedName name="生产列8" localSheetId="18">#REF!</definedName>
    <definedName name="生产列8" localSheetId="6">#REF!</definedName>
    <definedName name="生产列8" localSheetId="8">#REF!</definedName>
    <definedName name="生产列8">#REF!</definedName>
    <definedName name="生产列9" localSheetId="13">#REF!</definedName>
    <definedName name="生产列9" localSheetId="16">#REF!</definedName>
    <definedName name="生产列9" localSheetId="17">#REF!</definedName>
    <definedName name="生产列9" localSheetId="18">#REF!</definedName>
    <definedName name="生产列9" localSheetId="6">#REF!</definedName>
    <definedName name="生产列9" localSheetId="8">#REF!</definedName>
    <definedName name="生产列9">#REF!</definedName>
    <definedName name="生产期" localSheetId="13">#REF!</definedName>
    <definedName name="生产期" localSheetId="16">#REF!</definedName>
    <definedName name="生产期" localSheetId="17">#REF!</definedName>
    <definedName name="生产期" localSheetId="18">#REF!</definedName>
    <definedName name="生产期" localSheetId="6">#REF!</definedName>
    <definedName name="生产期" localSheetId="8">#REF!</definedName>
    <definedName name="生产期">#REF!</definedName>
    <definedName name="生产期1" localSheetId="13">#REF!</definedName>
    <definedName name="生产期1" localSheetId="16">#REF!</definedName>
    <definedName name="生产期1" localSheetId="17">#REF!</definedName>
    <definedName name="生产期1" localSheetId="18">#REF!</definedName>
    <definedName name="生产期1" localSheetId="6">#REF!</definedName>
    <definedName name="生产期1" localSheetId="8">#REF!</definedName>
    <definedName name="生产期1">#REF!</definedName>
    <definedName name="生产期11" localSheetId="13">#REF!</definedName>
    <definedName name="生产期11" localSheetId="16">#REF!</definedName>
    <definedName name="生产期11" localSheetId="17">#REF!</definedName>
    <definedName name="生产期11" localSheetId="18">#REF!</definedName>
    <definedName name="生产期11" localSheetId="6">#REF!</definedName>
    <definedName name="生产期11" localSheetId="8">#REF!</definedName>
    <definedName name="生产期11">#REF!</definedName>
    <definedName name="生产期15" localSheetId="13">#REF!</definedName>
    <definedName name="生产期15" localSheetId="16">#REF!</definedName>
    <definedName name="生产期15" localSheetId="17">#REF!</definedName>
    <definedName name="生产期15" localSheetId="18">#REF!</definedName>
    <definedName name="生产期15" localSheetId="6">#REF!</definedName>
    <definedName name="生产期15" localSheetId="8">#REF!</definedName>
    <definedName name="生产期15">#REF!</definedName>
    <definedName name="生产期16" localSheetId="13">#REF!</definedName>
    <definedName name="生产期16" localSheetId="16">#REF!</definedName>
    <definedName name="生产期16" localSheetId="17">#REF!</definedName>
    <definedName name="生产期16" localSheetId="18">#REF!</definedName>
    <definedName name="生产期16" localSheetId="6">#REF!</definedName>
    <definedName name="生产期16" localSheetId="8">#REF!</definedName>
    <definedName name="生产期16">#REF!</definedName>
    <definedName name="生产期17" localSheetId="13">#REF!</definedName>
    <definedName name="生产期17" localSheetId="16">#REF!</definedName>
    <definedName name="生产期17" localSheetId="17">#REF!</definedName>
    <definedName name="生产期17" localSheetId="18">#REF!</definedName>
    <definedName name="生产期17" localSheetId="6">#REF!</definedName>
    <definedName name="生产期17" localSheetId="8">#REF!</definedName>
    <definedName name="生产期17">#REF!</definedName>
    <definedName name="生产期19" localSheetId="13">#REF!</definedName>
    <definedName name="生产期19" localSheetId="16">#REF!</definedName>
    <definedName name="生产期19" localSheetId="17">#REF!</definedName>
    <definedName name="生产期19" localSheetId="18">#REF!</definedName>
    <definedName name="生产期19" localSheetId="6">#REF!</definedName>
    <definedName name="生产期19" localSheetId="8">#REF!</definedName>
    <definedName name="生产期19">#REF!</definedName>
    <definedName name="生产期2" localSheetId="13">#REF!</definedName>
    <definedName name="生产期2" localSheetId="16">#REF!</definedName>
    <definedName name="生产期2" localSheetId="17">#REF!</definedName>
    <definedName name="生产期2" localSheetId="18">#REF!</definedName>
    <definedName name="生产期2" localSheetId="6">#REF!</definedName>
    <definedName name="生产期2" localSheetId="8">#REF!</definedName>
    <definedName name="生产期2">#REF!</definedName>
    <definedName name="生产期20" localSheetId="13">#REF!</definedName>
    <definedName name="生产期20" localSheetId="16">#REF!</definedName>
    <definedName name="生产期20" localSheetId="17">#REF!</definedName>
    <definedName name="生产期20" localSheetId="18">#REF!</definedName>
    <definedName name="生产期20" localSheetId="6">#REF!</definedName>
    <definedName name="生产期20" localSheetId="8">#REF!</definedName>
    <definedName name="生产期20">#REF!</definedName>
    <definedName name="生产期3" localSheetId="13">#REF!</definedName>
    <definedName name="生产期3" localSheetId="16">#REF!</definedName>
    <definedName name="生产期3" localSheetId="17">#REF!</definedName>
    <definedName name="生产期3" localSheetId="18">#REF!</definedName>
    <definedName name="生产期3" localSheetId="6">#REF!</definedName>
    <definedName name="生产期3" localSheetId="8">#REF!</definedName>
    <definedName name="生产期3">#REF!</definedName>
    <definedName name="生产期4" localSheetId="13">#REF!</definedName>
    <definedName name="生产期4" localSheetId="16">#REF!</definedName>
    <definedName name="生产期4" localSheetId="17">#REF!</definedName>
    <definedName name="生产期4" localSheetId="18">#REF!</definedName>
    <definedName name="生产期4" localSheetId="6">#REF!</definedName>
    <definedName name="生产期4" localSheetId="8">#REF!</definedName>
    <definedName name="生产期4">#REF!</definedName>
    <definedName name="生产期5" localSheetId="13">#REF!</definedName>
    <definedName name="生产期5" localSheetId="16">#REF!</definedName>
    <definedName name="生产期5" localSheetId="17">#REF!</definedName>
    <definedName name="生产期5" localSheetId="18">#REF!</definedName>
    <definedName name="生产期5" localSheetId="5">#REF!</definedName>
    <definedName name="生产期5" localSheetId="6">#REF!</definedName>
    <definedName name="生产期5" localSheetId="8">#REF!</definedName>
    <definedName name="生产期5" localSheetId="2">#REF!</definedName>
    <definedName name="生产期5" localSheetId="10">#REF!</definedName>
    <definedName name="生产期5">#REF!</definedName>
    <definedName name="生产期6" localSheetId="13">#REF!</definedName>
    <definedName name="生产期6" localSheetId="16">#REF!</definedName>
    <definedName name="生产期6" localSheetId="17">#REF!</definedName>
    <definedName name="生产期6" localSheetId="18">#REF!</definedName>
    <definedName name="生产期6" localSheetId="6">#REF!</definedName>
    <definedName name="生产期6" localSheetId="8">#REF!</definedName>
    <definedName name="生产期6">#REF!</definedName>
    <definedName name="生产期7" localSheetId="13">#REF!</definedName>
    <definedName name="生产期7" localSheetId="16">#REF!</definedName>
    <definedName name="生产期7" localSheetId="17">#REF!</definedName>
    <definedName name="生产期7" localSheetId="18">#REF!</definedName>
    <definedName name="生产期7" localSheetId="6">#REF!</definedName>
    <definedName name="生产期7" localSheetId="8">#REF!</definedName>
    <definedName name="生产期7">#REF!</definedName>
    <definedName name="生产期8" localSheetId="13">#REF!</definedName>
    <definedName name="生产期8" localSheetId="16">#REF!</definedName>
    <definedName name="生产期8" localSheetId="17">#REF!</definedName>
    <definedName name="生产期8" localSheetId="18">#REF!</definedName>
    <definedName name="生产期8" localSheetId="6">#REF!</definedName>
    <definedName name="生产期8" localSheetId="8">#REF!</definedName>
    <definedName name="生产期8">#REF!</definedName>
    <definedName name="生产期9" localSheetId="13">#REF!</definedName>
    <definedName name="生产期9" localSheetId="16">#REF!</definedName>
    <definedName name="生产期9" localSheetId="17">#REF!</definedName>
    <definedName name="生产期9" localSheetId="18">#REF!</definedName>
    <definedName name="生产期9" localSheetId="6">#REF!</definedName>
    <definedName name="生产期9" localSheetId="8">#REF!</definedName>
    <definedName name="生产期9">#REF!</definedName>
    <definedName name="是" localSheetId="13">#REF!</definedName>
    <definedName name="是" localSheetId="16">#REF!</definedName>
    <definedName name="是" localSheetId="17">#REF!</definedName>
    <definedName name="是" localSheetId="18">#REF!</definedName>
    <definedName name="是" localSheetId="5">#REF!</definedName>
    <definedName name="是" localSheetId="6">#REF!</definedName>
    <definedName name="是" localSheetId="8">#REF!</definedName>
    <definedName name="是" localSheetId="15">#REF!</definedName>
    <definedName name="是" localSheetId="19">#REF!</definedName>
    <definedName name="是" localSheetId="2">#REF!</definedName>
    <definedName name="是" localSheetId="10">#REF!</definedName>
    <definedName name="是">#REF!</definedName>
    <definedName name="脱钩" localSheetId="13">#REF!</definedName>
    <definedName name="脱钩" localSheetId="16">#REF!</definedName>
    <definedName name="脱钩" localSheetId="17">#REF!</definedName>
    <definedName name="脱钩" localSheetId="18">#REF!</definedName>
    <definedName name="脱钩" localSheetId="5">#REF!</definedName>
    <definedName name="脱钩" localSheetId="6">#REF!</definedName>
    <definedName name="脱钩" localSheetId="8">#REF!</definedName>
    <definedName name="脱钩" localSheetId="15">#REF!</definedName>
    <definedName name="脱钩" localSheetId="19">#REF!</definedName>
    <definedName name="脱钩" localSheetId="2">#REF!</definedName>
    <definedName name="脱钩" localSheetId="10">#REF!</definedName>
    <definedName name="脱钩">#REF!</definedName>
    <definedName name="先征后返徐2" localSheetId="13">#REF!</definedName>
    <definedName name="先征后返徐2" localSheetId="16">#REF!</definedName>
    <definedName name="先征后返徐2" localSheetId="17">#REF!</definedName>
    <definedName name="先征后返徐2" localSheetId="18">#REF!</definedName>
    <definedName name="先征后返徐2" localSheetId="5">#REF!</definedName>
    <definedName name="先征后返徐2" localSheetId="6">#REF!</definedName>
    <definedName name="先征后返徐2" localSheetId="8">#REF!</definedName>
    <definedName name="先征后返徐2" localSheetId="15">#REF!</definedName>
    <definedName name="先征后返徐2" localSheetId="19">#REF!</definedName>
    <definedName name="先征后返徐2" localSheetId="2">#REF!</definedName>
    <definedName name="先征后返徐2" localSheetId="10">#REF!</definedName>
    <definedName name="先征后返徐2">#REF!</definedName>
    <definedName name="预备费分项目" localSheetId="13">#REF!</definedName>
    <definedName name="预备费分项目" localSheetId="16">#REF!</definedName>
    <definedName name="预备费分项目" localSheetId="17">#REF!</definedName>
    <definedName name="预备费分项目" localSheetId="18">#REF!</definedName>
    <definedName name="预备费分项目" localSheetId="5">#REF!</definedName>
    <definedName name="预备费分项目" localSheetId="6">#REF!</definedName>
    <definedName name="预备费分项目" localSheetId="8">#REF!</definedName>
    <definedName name="预备费分项目" localSheetId="15">#REF!</definedName>
    <definedName name="预备费分项目" localSheetId="19">#REF!</definedName>
    <definedName name="预备费分项目" localSheetId="2">#REF!</definedName>
    <definedName name="预备费分项目" localSheetId="10">#REF!</definedName>
    <definedName name="预备费分项目">#REF!</definedName>
    <definedName name="在">#REF!</definedName>
    <definedName name="政">#REF!</definedName>
    <definedName name="政府债务">#REF!</definedName>
    <definedName name="综合" localSheetId="13">#REF!</definedName>
    <definedName name="综合" localSheetId="16">#REF!</definedName>
    <definedName name="综合" localSheetId="17">#REF!</definedName>
    <definedName name="综合" localSheetId="18">#REF!</definedName>
    <definedName name="综合" localSheetId="6">#REF!</definedName>
    <definedName name="综合" localSheetId="8">#REF!</definedName>
    <definedName name="综合">#REF!</definedName>
    <definedName name="综核" localSheetId="13">#REF!</definedName>
    <definedName name="综核" localSheetId="16">#REF!</definedName>
    <definedName name="综核" localSheetId="17">#REF!</definedName>
    <definedName name="综核" localSheetId="18">#REF!</definedName>
    <definedName name="综核" localSheetId="6">#REF!</definedName>
    <definedName name="综核" localSheetId="8">#REF!</definedName>
    <definedName name="综核">#REF!</definedName>
    <definedName name="전" localSheetId="13">#REF!</definedName>
    <definedName name="전" localSheetId="16">#REF!</definedName>
    <definedName name="전" localSheetId="17">#REF!</definedName>
    <definedName name="전" localSheetId="18">#REF!</definedName>
    <definedName name="전" localSheetId="5">#REF!</definedName>
    <definedName name="전" localSheetId="6">#REF!</definedName>
    <definedName name="전" localSheetId="8">#REF!</definedName>
    <definedName name="전" localSheetId="15">#REF!</definedName>
    <definedName name="전" localSheetId="19">#REF!</definedName>
    <definedName name="전" localSheetId="2">#REF!</definedName>
    <definedName name="전" localSheetId="10">#REF!</definedName>
    <definedName name="전">#REF!</definedName>
    <definedName name="주택사업본부" localSheetId="13">#REF!</definedName>
    <definedName name="주택사업본부" localSheetId="16">#REF!</definedName>
    <definedName name="주택사업본부" localSheetId="17">#REF!</definedName>
    <definedName name="주택사업본부" localSheetId="18">#REF!</definedName>
    <definedName name="주택사업본부" localSheetId="5">#REF!</definedName>
    <definedName name="주택사업본부" localSheetId="6">#REF!</definedName>
    <definedName name="주택사업본부" localSheetId="8">#REF!</definedName>
    <definedName name="주택사업본부" localSheetId="15">#REF!</definedName>
    <definedName name="주택사업본부" localSheetId="19">#REF!</definedName>
    <definedName name="주택사업본부" localSheetId="2">#REF!</definedName>
    <definedName name="주택사업본부" localSheetId="10">#REF!</definedName>
    <definedName name="주택사업본부">#REF!</definedName>
    <definedName name="철구사업본부" localSheetId="13">#REF!</definedName>
    <definedName name="철구사업본부" localSheetId="16">#REF!</definedName>
    <definedName name="철구사업본부" localSheetId="17">#REF!</definedName>
    <definedName name="철구사업본부" localSheetId="18">#REF!</definedName>
    <definedName name="철구사업본부" localSheetId="5">#REF!</definedName>
    <definedName name="철구사업본부" localSheetId="6">#REF!</definedName>
    <definedName name="철구사업본부" localSheetId="8">#REF!</definedName>
    <definedName name="철구사업본부" localSheetId="15">#REF!</definedName>
    <definedName name="철구사업본부" localSheetId="19">#REF!</definedName>
    <definedName name="철구사업본부" localSheetId="2">#REF!</definedName>
    <definedName name="철구사업본부" localSheetId="10">#REF!</definedName>
    <definedName name="철구사업본부">#REF!</definedName>
    <definedName name="a" localSheetId="22">#REF!</definedName>
    <definedName name="aaaa" localSheetId="22">#REF!</definedName>
    <definedName name="bbb" localSheetId="22">#REF!</definedName>
    <definedName name="ccc" localSheetId="22">#REF!</definedName>
    <definedName name="database2" localSheetId="22">#REF!</definedName>
    <definedName name="database3" localSheetId="22">#REF!</definedName>
    <definedName name="fg" localSheetId="22">#REF!</definedName>
    <definedName name="hhhh" localSheetId="22">#REF!</definedName>
    <definedName name="kkkk" localSheetId="22">#REF!</definedName>
    <definedName name="_xlnm.Print_Area" localSheetId="22">'情况说明'!$A$1:$K$4</definedName>
    <definedName name="Print_Area_MI" localSheetId="22">#REF!</definedName>
    <definedName name="zhe" localSheetId="22">#REF!</definedName>
    <definedName name="啊" localSheetId="22">#REF!</definedName>
    <definedName name="大调动" localSheetId="22">#REF!</definedName>
    <definedName name="鹅eee" localSheetId="22">#REF!</definedName>
    <definedName name="饿" localSheetId="22">#REF!</definedName>
    <definedName name="发生地方" localSheetId="22">#REF!</definedName>
    <definedName name="汇率" localSheetId="22">#REF!</definedName>
    <definedName name="胶" localSheetId="22">#REF!</definedName>
    <definedName name="结构" localSheetId="22">#REF!</definedName>
    <definedName name="经7" localSheetId="22">#REF!</definedName>
    <definedName name="经二7" localSheetId="22">#REF!</definedName>
    <definedName name="经二8" localSheetId="22">#REF!</definedName>
    <definedName name="经一7" localSheetId="22">#REF!</definedName>
    <definedName name="生产列1" localSheetId="22">#REF!</definedName>
    <definedName name="生产列11" localSheetId="22">#REF!</definedName>
    <definedName name="生产列15" localSheetId="22">#REF!</definedName>
    <definedName name="生产列16" localSheetId="22">#REF!</definedName>
    <definedName name="生产列17" localSheetId="22">#REF!</definedName>
    <definedName name="生产列19" localSheetId="22">#REF!</definedName>
    <definedName name="生产列2" localSheetId="22">#REF!</definedName>
    <definedName name="生产列20" localSheetId="22">#REF!</definedName>
    <definedName name="生产列3" localSheetId="22">#REF!</definedName>
    <definedName name="生产列4" localSheetId="22">#REF!</definedName>
    <definedName name="生产列5" localSheetId="22">#REF!</definedName>
    <definedName name="生产列6" localSheetId="22">#REF!</definedName>
    <definedName name="生产列7" localSheetId="22">#REF!</definedName>
    <definedName name="生产列8" localSheetId="22">#REF!</definedName>
    <definedName name="生产列9" localSheetId="22">#REF!</definedName>
    <definedName name="生产期" localSheetId="22">#REF!</definedName>
    <definedName name="生产期1" localSheetId="22">#REF!</definedName>
    <definedName name="生产期11" localSheetId="22">#REF!</definedName>
    <definedName name="生产期15" localSheetId="22">#REF!</definedName>
    <definedName name="生产期16" localSheetId="22">#REF!</definedName>
    <definedName name="生产期17" localSheetId="22">#REF!</definedName>
    <definedName name="生产期19" localSheetId="22">#REF!</definedName>
    <definedName name="生产期2" localSheetId="22">#REF!</definedName>
    <definedName name="生产期20" localSheetId="22">#REF!</definedName>
    <definedName name="生产期3" localSheetId="22">#REF!</definedName>
    <definedName name="生产期4" localSheetId="22">#REF!</definedName>
    <definedName name="生产期5" localSheetId="22">#REF!</definedName>
    <definedName name="生产期6" localSheetId="22">#REF!</definedName>
    <definedName name="生产期7" localSheetId="22">#REF!</definedName>
    <definedName name="生产期8" localSheetId="22">#REF!</definedName>
    <definedName name="生产期9" localSheetId="22">#REF!</definedName>
    <definedName name="是" localSheetId="22">#REF!</definedName>
    <definedName name="脱钩" localSheetId="22">#REF!</definedName>
    <definedName name="先征后返徐2" localSheetId="22">#REF!</definedName>
    <definedName name="预备费分项目" localSheetId="22">#REF!</definedName>
    <definedName name="综合" localSheetId="22">#REF!</definedName>
    <definedName name="综核" localSheetId="22">#REF!</definedName>
    <definedName name="전" localSheetId="22">#REF!</definedName>
    <definedName name="주택사업본부" localSheetId="22">#REF!</definedName>
    <definedName name="철구사업본부" localSheetId="22">#REF!</definedName>
    <definedName name="CRITERIA" localSheetId="5">'3一般功能明细'!#REF!</definedName>
  </definedNames>
  <calcPr fullCalcOnLoad="1"/>
</workbook>
</file>

<file path=xl/sharedStrings.xml><?xml version="1.0" encoding="utf-8"?>
<sst xmlns="http://schemas.openxmlformats.org/spreadsheetml/2006/main" count="1915" uniqueCount="1418">
  <si>
    <t>附件1</t>
  </si>
  <si>
    <t>北辰区双口镇人民政府2020年政府决算公开</t>
  </si>
  <si>
    <r>
      <rPr>
        <b/>
        <sz val="24"/>
        <rFont val="宋体"/>
        <family val="0"/>
      </rPr>
      <t>目</t>
    </r>
    <r>
      <rPr>
        <b/>
        <sz val="24"/>
        <rFont val="Times New Roman"/>
        <family val="1"/>
      </rPr>
      <t xml:space="preserve">  </t>
    </r>
    <r>
      <rPr>
        <b/>
        <sz val="24"/>
        <rFont val="宋体"/>
        <family val="0"/>
      </rPr>
      <t>录</t>
    </r>
  </si>
  <si>
    <r>
      <rPr>
        <sz val="14"/>
        <rFont val="黑体"/>
        <family val="3"/>
      </rPr>
      <t>一、一般公共预算</t>
    </r>
  </si>
  <si>
    <r>
      <t>1</t>
    </r>
    <r>
      <rPr>
        <sz val="14"/>
        <rFont val="宋体"/>
        <family val="0"/>
      </rPr>
      <t>、北辰区双口镇</t>
    </r>
    <r>
      <rPr>
        <sz val="14"/>
        <rFont val="Times New Roman"/>
        <family val="1"/>
      </rPr>
      <t>2020</t>
    </r>
    <r>
      <rPr>
        <sz val="14"/>
        <rFont val="宋体"/>
        <family val="0"/>
      </rPr>
      <t>年一般公共收入决算表</t>
    </r>
  </si>
  <si>
    <r>
      <t>2</t>
    </r>
    <r>
      <rPr>
        <sz val="14"/>
        <rFont val="宋体"/>
        <family val="0"/>
      </rPr>
      <t>、北辰区双口镇</t>
    </r>
    <r>
      <rPr>
        <sz val="14"/>
        <rFont val="Times New Roman"/>
        <family val="1"/>
      </rPr>
      <t>2020</t>
    </r>
    <r>
      <rPr>
        <sz val="14"/>
        <rFont val="宋体"/>
        <family val="0"/>
      </rPr>
      <t>年一般公共支出决算表</t>
    </r>
  </si>
  <si>
    <r>
      <t>3</t>
    </r>
    <r>
      <rPr>
        <sz val="14"/>
        <rFont val="宋体"/>
        <family val="0"/>
      </rPr>
      <t>、北辰区双口镇</t>
    </r>
    <r>
      <rPr>
        <sz val="14"/>
        <rFont val="Times New Roman"/>
        <family val="1"/>
      </rPr>
      <t>2020</t>
    </r>
    <r>
      <rPr>
        <sz val="14"/>
        <rFont val="宋体"/>
        <family val="0"/>
      </rPr>
      <t>年一般公共支出决算功能分类明细表</t>
    </r>
  </si>
  <si>
    <r>
      <t>4</t>
    </r>
    <r>
      <rPr>
        <sz val="14"/>
        <rFont val="宋体"/>
        <family val="0"/>
      </rPr>
      <t>、北辰区双口镇</t>
    </r>
    <r>
      <rPr>
        <sz val="14"/>
        <rFont val="Times New Roman"/>
        <family val="1"/>
      </rPr>
      <t>2020</t>
    </r>
    <r>
      <rPr>
        <sz val="14"/>
        <rFont val="宋体"/>
        <family val="0"/>
      </rPr>
      <t>年一般公共支出决算经济分类明细表</t>
    </r>
  </si>
  <si>
    <r>
      <t>5</t>
    </r>
    <r>
      <rPr>
        <sz val="14"/>
        <rFont val="宋体"/>
        <family val="0"/>
      </rPr>
      <t>、北辰区双口镇2020年一般公共预算基本支出决算经济分类明细表</t>
    </r>
  </si>
  <si>
    <r>
      <t>6、北辰区</t>
    </r>
    <r>
      <rPr>
        <sz val="14"/>
        <rFont val="Times New Roman"/>
        <family val="1"/>
      </rPr>
      <t>2020</t>
    </r>
    <r>
      <rPr>
        <sz val="14"/>
        <rFont val="宋体"/>
        <family val="0"/>
      </rPr>
      <t>年区对双口镇税收返还和一般公共预算转移支付决算表</t>
    </r>
  </si>
  <si>
    <t>7、北辰区双口镇2020年税收返还和一般公共预算转移支付决算表</t>
  </si>
  <si>
    <r>
      <rPr>
        <sz val="14"/>
        <rFont val="黑体"/>
        <family val="3"/>
      </rPr>
      <t>二、政府性基金预算</t>
    </r>
  </si>
  <si>
    <r>
      <t>8、北辰区双口镇</t>
    </r>
    <r>
      <rPr>
        <sz val="14"/>
        <rFont val="Times New Roman"/>
        <family val="1"/>
      </rPr>
      <t>2020</t>
    </r>
    <r>
      <rPr>
        <sz val="14"/>
        <rFont val="宋体"/>
        <family val="0"/>
      </rPr>
      <t>年政府性基金收入决算表</t>
    </r>
  </si>
  <si>
    <r>
      <t>9、北辰区双口镇</t>
    </r>
    <r>
      <rPr>
        <sz val="14"/>
        <rFont val="Times New Roman"/>
        <family val="1"/>
      </rPr>
      <t>2020</t>
    </r>
    <r>
      <rPr>
        <sz val="14"/>
        <rFont val="宋体"/>
        <family val="0"/>
      </rPr>
      <t>年政府性基金支出决算表</t>
    </r>
  </si>
  <si>
    <r>
      <t>10、北辰区</t>
    </r>
    <r>
      <rPr>
        <sz val="14"/>
        <rFont val="Times New Roman"/>
        <family val="1"/>
      </rPr>
      <t>2020</t>
    </r>
    <r>
      <rPr>
        <sz val="14"/>
        <rFont val="宋体"/>
        <family val="0"/>
      </rPr>
      <t>年区双口镇政府性基金转移支付决算表</t>
    </r>
  </si>
  <si>
    <r>
      <t>11</t>
    </r>
    <r>
      <rPr>
        <sz val="14"/>
        <rFont val="宋体"/>
        <family val="0"/>
      </rPr>
      <t>、北辰区双口镇</t>
    </r>
    <r>
      <rPr>
        <sz val="14"/>
        <rFont val="Times New Roman"/>
        <family val="1"/>
      </rPr>
      <t>2020</t>
    </r>
    <r>
      <rPr>
        <sz val="14"/>
        <rFont val="宋体"/>
        <family val="0"/>
      </rPr>
      <t>年政府专项债务限额和余额情况表</t>
    </r>
  </si>
  <si>
    <r>
      <rPr>
        <sz val="14"/>
        <rFont val="黑体"/>
        <family val="3"/>
      </rPr>
      <t>三、国有资本经营预算</t>
    </r>
  </si>
  <si>
    <r>
      <t>12</t>
    </r>
    <r>
      <rPr>
        <sz val="14"/>
        <rFont val="宋体"/>
        <family val="0"/>
      </rPr>
      <t>、北辰区双口镇</t>
    </r>
    <r>
      <rPr>
        <sz val="14"/>
        <rFont val="Times New Roman"/>
        <family val="1"/>
      </rPr>
      <t>2020</t>
    </r>
    <r>
      <rPr>
        <sz val="14"/>
        <rFont val="宋体"/>
        <family val="0"/>
      </rPr>
      <t>年国有资本经营收入决算表</t>
    </r>
  </si>
  <si>
    <r>
      <t>13</t>
    </r>
    <r>
      <rPr>
        <sz val="14"/>
        <rFont val="宋体"/>
        <family val="0"/>
      </rPr>
      <t>、北辰区双口镇</t>
    </r>
    <r>
      <rPr>
        <sz val="14"/>
        <rFont val="Times New Roman"/>
        <family val="1"/>
      </rPr>
      <t>2020</t>
    </r>
    <r>
      <rPr>
        <sz val="14"/>
        <rFont val="宋体"/>
        <family val="0"/>
      </rPr>
      <t>年国有资本经营支出决算表</t>
    </r>
  </si>
  <si>
    <r>
      <t>14</t>
    </r>
    <r>
      <rPr>
        <sz val="14"/>
        <rFont val="宋体"/>
        <family val="0"/>
      </rPr>
      <t>、北辰区</t>
    </r>
    <r>
      <rPr>
        <sz val="14"/>
        <rFont val="Times New Roman"/>
        <family val="1"/>
      </rPr>
      <t>2020</t>
    </r>
    <r>
      <rPr>
        <sz val="14"/>
        <rFont val="宋体"/>
        <family val="0"/>
      </rPr>
      <t>年区双口镇国有资本经营转移支付决算表</t>
    </r>
  </si>
  <si>
    <r>
      <rPr>
        <sz val="14"/>
        <rFont val="黑体"/>
        <family val="3"/>
      </rPr>
      <t>四、社会保险基金预算</t>
    </r>
  </si>
  <si>
    <r>
      <t>15</t>
    </r>
    <r>
      <rPr>
        <sz val="14"/>
        <rFont val="宋体"/>
        <family val="0"/>
      </rPr>
      <t>、北辰区双口镇</t>
    </r>
    <r>
      <rPr>
        <sz val="14"/>
        <rFont val="Times New Roman"/>
        <family val="1"/>
      </rPr>
      <t>2020</t>
    </r>
    <r>
      <rPr>
        <sz val="14"/>
        <rFont val="宋体"/>
        <family val="0"/>
      </rPr>
      <t>年社会保险基金收入决算表</t>
    </r>
  </si>
  <si>
    <r>
      <t>16</t>
    </r>
    <r>
      <rPr>
        <sz val="14"/>
        <rFont val="宋体"/>
        <family val="0"/>
      </rPr>
      <t>、北辰区双口镇</t>
    </r>
    <r>
      <rPr>
        <sz val="14"/>
        <rFont val="Times New Roman"/>
        <family val="1"/>
      </rPr>
      <t>2020</t>
    </r>
    <r>
      <rPr>
        <sz val="14"/>
        <rFont val="宋体"/>
        <family val="0"/>
      </rPr>
      <t>年社会保险基金支出决算表</t>
    </r>
  </si>
  <si>
    <t>五、情况说明</t>
  </si>
  <si>
    <r>
      <t>17</t>
    </r>
    <r>
      <rPr>
        <sz val="14"/>
        <rFont val="宋体"/>
        <family val="0"/>
      </rPr>
      <t>、北辰区双口镇</t>
    </r>
    <r>
      <rPr>
        <sz val="14"/>
        <rFont val="Times New Roman"/>
        <family val="1"/>
      </rPr>
      <t>2020</t>
    </r>
    <r>
      <rPr>
        <sz val="14"/>
        <rFont val="宋体"/>
        <family val="0"/>
      </rPr>
      <t>年政府决算公开有关情况说明</t>
    </r>
  </si>
  <si>
    <t>一般公共预算</t>
  </si>
  <si>
    <t>北辰区双口镇2020年人民政府一般公共收入决算表</t>
  </si>
  <si>
    <t>表一</t>
  </si>
  <si>
    <t>单位：万元</t>
  </si>
  <si>
    <t>项           目</t>
  </si>
  <si>
    <t>预   算</t>
  </si>
  <si>
    <t>调整预算</t>
  </si>
  <si>
    <t>决   算</t>
  </si>
  <si>
    <t>决算为调整预算％</t>
  </si>
  <si>
    <r>
      <t>决算为上</t>
    </r>
    <r>
      <rPr>
        <sz val="12"/>
        <rFont val="黑体"/>
        <family val="3"/>
      </rPr>
      <t>年决算％</t>
    </r>
  </si>
  <si>
    <t>一 般 公 共 收 入 合 计</t>
  </si>
  <si>
    <t>一、税收收入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</si>
  <si>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</si>
  <si>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</si>
  <si>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</si>
  <si>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</si>
  <si>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</si>
  <si>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</si>
  <si>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</si>
  <si>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</si>
  <si>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</si>
  <si>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</si>
  <si>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</si>
  <si>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</si>
  <si>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环境保护税</t>
  </si>
  <si>
    <t>二、非税收入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</si>
  <si>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</si>
  <si>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</si>
  <si>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</si>
  <si>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</si>
  <si>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</si>
  <si>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政府住房基金收入</t>
  </si>
  <si>
    <t>其他收入</t>
  </si>
  <si>
    <t>加：税收返还收入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</si>
  <si>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转移支付收入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</si>
  <si>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上</t>
    </r>
    <r>
      <rPr>
        <sz val="12"/>
        <rFont val="宋体"/>
        <family val="0"/>
      </rPr>
      <t>年结余收入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</si>
  <si>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调入调出资金等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</si>
  <si>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一般债务收入</t>
    </r>
  </si>
  <si>
    <t>一 般 公 共 收 入 总 计</t>
  </si>
  <si>
    <t>北辰区双口镇人民政府2020年一般公共支出决算表</t>
  </si>
  <si>
    <t>表二</t>
  </si>
  <si>
    <t>一 般 公 共 支 出 合 计</t>
  </si>
  <si>
    <t>一般公共服务支出</t>
  </si>
  <si>
    <t>公共安全支出</t>
  </si>
  <si>
    <t>教育支出</t>
  </si>
  <si>
    <t>科学技术支出</t>
  </si>
  <si>
    <t>文化旅游体育与传媒支出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</si>
  <si>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</si>
  <si>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</si>
  <si>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</si>
  <si>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</si>
  <si>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</si>
  <si>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</si>
  <si>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</si>
  <si>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</si>
  <si>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</si>
  <si>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</si>
  <si>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</si>
  <si>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</si>
  <si>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</si>
  <si>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</si>
  <si>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其他支出</t>
  </si>
  <si>
    <t>预备费</t>
  </si>
  <si>
    <t>减：一般公共支出总计</t>
  </si>
  <si>
    <t xml:space="preserve">   上解支出</t>
  </si>
  <si>
    <t>一 般 公 共 结 余</t>
  </si>
  <si>
    <t>结转项目资金</t>
  </si>
  <si>
    <t>北辰区双口镇人民政府2020年一般公共支出决算功能分类明细表</t>
  </si>
  <si>
    <t>表三</t>
  </si>
  <si>
    <t>项        目</t>
  </si>
  <si>
    <t>一、一般公共服务</t>
  </si>
  <si>
    <t>九、医疗卫生与计划生育支出</t>
  </si>
  <si>
    <t xml:space="preserve">    人大事务</t>
  </si>
  <si>
    <t xml:space="preserve">    医疗卫生与计划生育管理事务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</si>
  <si>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</si>
  <si>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</si>
  <si>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</si>
  <si>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</si>
  <si>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其他医疗卫生与计划生育管理事务支出</t>
  </si>
  <si>
    <t xml:space="preserve">      人大立法</t>
  </si>
  <si>
    <t xml:space="preserve">    公立医院</t>
  </si>
  <si>
    <t xml:space="preserve">      人大监督</t>
  </si>
  <si>
    <t xml:space="preserve">      综合医院</t>
  </si>
  <si>
    <t xml:space="preserve">      人大代表履职能力提升</t>
  </si>
  <si>
    <t xml:space="preserve">      中医(民族)医院</t>
  </si>
  <si>
    <t xml:space="preserve">      代表工作</t>
  </si>
  <si>
    <t xml:space="preserve">      传染病医院</t>
  </si>
  <si>
    <t xml:space="preserve">      人大信访工作</t>
  </si>
  <si>
    <t xml:space="preserve">      职业病防治医院</t>
  </si>
  <si>
    <t xml:space="preserve">      事业运行</t>
  </si>
  <si>
    <t xml:space="preserve">      精神病医院</t>
  </si>
  <si>
    <t xml:space="preserve">      其他人大事务支出</t>
  </si>
  <si>
    <t xml:space="preserve">      妇产医院</t>
  </si>
  <si>
    <t xml:space="preserve">    政协事务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</si>
  <si>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</si>
  <si>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</si>
  <si>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</si>
  <si>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</si>
  <si>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政协会议</t>
  </si>
  <si>
    <t xml:space="preserve">      处理医疗欠费</t>
  </si>
  <si>
    <t xml:space="preserve">      委员视察</t>
  </si>
  <si>
    <t xml:space="preserve">      其他公立医院支出</t>
  </si>
  <si>
    <t xml:space="preserve">      参政议政</t>
  </si>
  <si>
    <t xml:space="preserve">    基层医疗卫生机构</t>
  </si>
  <si>
    <t xml:space="preserve">      城市社区卫生机构</t>
  </si>
  <si>
    <t xml:space="preserve">      其他政协事务支出</t>
  </si>
  <si>
    <t xml:space="preserve">      乡镇卫生院</t>
  </si>
  <si>
    <t xml:space="preserve">    政府办公厅(室)及相关机构事务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</si>
  <si>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</si>
  <si>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</si>
  <si>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</si>
  <si>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</si>
  <si>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专项服务</t>
  </si>
  <si>
    <t xml:space="preserve">      妇幼保健机构</t>
  </si>
  <si>
    <t xml:space="preserve">      专项业务活动</t>
  </si>
  <si>
    <t xml:space="preserve">      精神卫生机构</t>
  </si>
  <si>
    <t xml:space="preserve">      政务公开审批</t>
  </si>
  <si>
    <t xml:space="preserve">      应急救治机构</t>
  </si>
  <si>
    <t xml:space="preserve">      法制建设</t>
  </si>
  <si>
    <t xml:space="preserve">      采供血机构</t>
  </si>
  <si>
    <t xml:space="preserve">      信访事务</t>
  </si>
  <si>
    <t xml:space="preserve">      其他专业公共卫生机构</t>
  </si>
  <si>
    <t xml:space="preserve">      参事事务</t>
  </si>
  <si>
    <t xml:space="preserve">      基本公共卫生服务</t>
  </si>
  <si>
    <t xml:space="preserve">      重大公共卫生专项</t>
  </si>
  <si>
    <t xml:space="preserve">      其他政府办公厅(室)及相关机构事务支出</t>
  </si>
  <si>
    <t xml:space="preserve">      突发公共卫生事件应急处理</t>
  </si>
  <si>
    <t xml:space="preserve">    发展与改革事务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</si>
  <si>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</si>
  <si>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</si>
  <si>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</si>
  <si>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</si>
  <si>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  战略规划与实施</t>
  </si>
  <si>
    <t xml:space="preserve">    计划生育事务</t>
  </si>
  <si>
    <t xml:space="preserve">      日常经济运行调节</t>
  </si>
  <si>
    <t xml:space="preserve">      计划生育机构</t>
  </si>
  <si>
    <t xml:space="preserve">      社会事业发展规划</t>
  </si>
  <si>
    <t xml:space="preserve">      计划生育服务</t>
  </si>
  <si>
    <t xml:space="preserve">      经济体制改革研究</t>
  </si>
  <si>
    <t xml:space="preserve">      其他计划生育事务支出</t>
  </si>
  <si>
    <t xml:space="preserve">      物价管理</t>
  </si>
  <si>
    <t xml:space="preserve">    食品和药品监督管理事务</t>
  </si>
  <si>
    <t xml:space="preserve">      应对气候变化管理事务</t>
  </si>
  <si>
    <t xml:space="preserve">      其他发展与改革事务支出</t>
  </si>
  <si>
    <t xml:space="preserve">    统计信息事务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</si>
  <si>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</si>
  <si>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</si>
  <si>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</si>
  <si>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</si>
  <si>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信息事务</t>
  </si>
  <si>
    <t xml:space="preserve">      专项统计业务</t>
  </si>
  <si>
    <t xml:space="preserve">      其他食品和药品监督管理事务支出</t>
  </si>
  <si>
    <t xml:space="preserve">      统计管理</t>
  </si>
  <si>
    <t xml:space="preserve">    行政事业单位医疗</t>
  </si>
  <si>
    <t xml:space="preserve">      专项普查活动</t>
  </si>
  <si>
    <t xml:space="preserve">      行政单位医疗</t>
  </si>
  <si>
    <t xml:space="preserve">      统计抽样调查</t>
  </si>
  <si>
    <t xml:space="preserve">      事业单位医疗</t>
  </si>
  <si>
    <t xml:space="preserve">      公务员医疗补助</t>
  </si>
  <si>
    <t xml:space="preserve">      其他统计信息事务支出</t>
  </si>
  <si>
    <t xml:space="preserve">      其他行政事业单位医疗支出</t>
  </si>
  <si>
    <t xml:space="preserve">    财政事务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</si>
  <si>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</si>
  <si>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</si>
  <si>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</si>
  <si>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财政对新型农村合作医疗基金的补助</t>
  </si>
  <si>
    <t xml:space="preserve">      预算改革业务</t>
  </si>
  <si>
    <t xml:space="preserve">      财政对城镇居民基本医疗保险基金的补助</t>
  </si>
  <si>
    <t xml:space="preserve">      财政国库业务</t>
  </si>
  <si>
    <t xml:space="preserve">      财政对其他基本医疗保险基金的补助</t>
  </si>
  <si>
    <t xml:space="preserve">      财政监察</t>
  </si>
  <si>
    <t xml:space="preserve">    医疗救助</t>
  </si>
  <si>
    <t xml:space="preserve">      信息化建设</t>
  </si>
  <si>
    <t xml:space="preserve">      城乡医疗救助</t>
  </si>
  <si>
    <t xml:space="preserve">      财政委托业务支出</t>
  </si>
  <si>
    <t xml:space="preserve">      疾病应急救助</t>
  </si>
  <si>
    <t xml:space="preserve">      其他医疗救助支出</t>
  </si>
  <si>
    <t xml:space="preserve">      其他财政事务支出</t>
  </si>
  <si>
    <t xml:space="preserve">    优抚对象医疗</t>
  </si>
  <si>
    <t xml:space="preserve">    税收事务</t>
  </si>
  <si>
    <t xml:space="preserve">      优抚对象医疗补助</t>
  </si>
  <si>
    <t xml:space="preserve">      其他优抚对象医疗支出</t>
  </si>
  <si>
    <t xml:space="preserve">    其他医疗卫生与计划生育支出</t>
  </si>
  <si>
    <t xml:space="preserve">      其他医疗卫生与计划生育支出</t>
  </si>
  <si>
    <t xml:space="preserve">      税务办案</t>
  </si>
  <si>
    <t>十、节能环保支出</t>
  </si>
  <si>
    <t xml:space="preserve">      税务登记证及发票管理</t>
  </si>
  <si>
    <t xml:space="preserve">    环境保护管理事务</t>
  </si>
  <si>
    <t xml:space="preserve">      代扣代收代征税款手续费</t>
  </si>
  <si>
    <t xml:space="preserve">      税务宣传</t>
  </si>
  <si>
    <t xml:space="preserve">      协税护税</t>
  </si>
  <si>
    <t xml:space="preserve">      环境保护宣传</t>
  </si>
  <si>
    <t xml:space="preserve">      环境保护法规、规划及标准</t>
  </si>
  <si>
    <t xml:space="preserve">      其他税收事务支出</t>
  </si>
  <si>
    <t xml:space="preserve">      环境国际合作及履约</t>
  </si>
  <si>
    <t xml:space="preserve">    审计事务</t>
  </si>
  <si>
    <t xml:space="preserve">      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</si>
  <si>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</si>
  <si>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</si>
  <si>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</si>
  <si>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审计业务</t>
  </si>
  <si>
    <t xml:space="preserve">      核与辐射安全监督</t>
  </si>
  <si>
    <t xml:space="preserve">      审计管理</t>
  </si>
  <si>
    <t xml:space="preserve">      其他环境监测与监察支出</t>
  </si>
  <si>
    <t xml:space="preserve">    污染防治</t>
  </si>
  <si>
    <t xml:space="preserve">      大气</t>
  </si>
  <si>
    <t xml:space="preserve">      其他审计事务支出</t>
  </si>
  <si>
    <t xml:space="preserve">      水体</t>
  </si>
  <si>
    <t xml:space="preserve">    海关事务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</si>
  <si>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</si>
  <si>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</si>
  <si>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</si>
  <si>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</si>
  <si>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收费业务</t>
  </si>
  <si>
    <t xml:space="preserve">      其他污染防治支出</t>
  </si>
  <si>
    <t xml:space="preserve">      缉私办案</t>
  </si>
  <si>
    <t xml:space="preserve">    自然生态保护</t>
  </si>
  <si>
    <t xml:space="preserve">      口岸电子执法系统建设与维护</t>
  </si>
  <si>
    <t xml:space="preserve">      生态保护</t>
  </si>
  <si>
    <t xml:space="preserve">      农村环境保护</t>
  </si>
  <si>
    <t xml:space="preserve">      自然保护区</t>
  </si>
  <si>
    <t xml:space="preserve">      其他海关事务支出</t>
  </si>
  <si>
    <t xml:space="preserve">      生物及物种资源保护</t>
  </si>
  <si>
    <t xml:space="preserve">    人力资源事务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</si>
  <si>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</si>
  <si>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</si>
  <si>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</si>
  <si>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</si>
  <si>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政府特殊津贴</t>
  </si>
  <si>
    <t xml:space="preserve">      政策性社会性支出补助</t>
  </si>
  <si>
    <t xml:space="preserve">      资助留学回国人员</t>
  </si>
  <si>
    <t xml:space="preserve">      天然林保护工程建设 </t>
  </si>
  <si>
    <t xml:space="preserve">      军队转业干部安置</t>
  </si>
  <si>
    <t xml:space="preserve">      停伐补助</t>
  </si>
  <si>
    <t xml:space="preserve">      博士后日常经费</t>
  </si>
  <si>
    <t xml:space="preserve">      其他天然林保护支出</t>
  </si>
  <si>
    <t xml:space="preserve">      引进人才费用</t>
  </si>
  <si>
    <t xml:space="preserve">    退耕还林</t>
  </si>
  <si>
    <t xml:space="preserve">      公务员考核</t>
  </si>
  <si>
    <t xml:space="preserve">      退耕现金</t>
  </si>
  <si>
    <t xml:space="preserve">      公务员履职能力提升</t>
  </si>
  <si>
    <t xml:space="preserve">      退耕还林粮食折现补贴</t>
  </si>
  <si>
    <t xml:space="preserve">      公务员招考</t>
  </si>
  <si>
    <t xml:space="preserve">      退耕还林粮食费用补贴</t>
  </si>
  <si>
    <t xml:space="preserve">      公务员综合管理</t>
  </si>
  <si>
    <t xml:space="preserve">      退耕还林工程建设</t>
  </si>
  <si>
    <t xml:space="preserve">      其他退耕还林支出</t>
  </si>
  <si>
    <t xml:space="preserve">      其他人力资源事务支出</t>
  </si>
  <si>
    <t xml:space="preserve">    风沙荒漠治理</t>
  </si>
  <si>
    <t xml:space="preserve">    纪检监察事务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</si>
  <si>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</si>
  <si>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</si>
  <si>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</si>
  <si>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</si>
  <si>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大案要案查处</t>
  </si>
  <si>
    <t xml:space="preserve">      其他退牧还草支出</t>
  </si>
  <si>
    <t xml:space="preserve">      派驻派出机构</t>
  </si>
  <si>
    <t xml:space="preserve">    已垦草原退耕还草(款)</t>
  </si>
  <si>
    <t xml:space="preserve">      中央巡视</t>
  </si>
  <si>
    <t xml:space="preserve">      已垦草原退耕还草(项)</t>
  </si>
  <si>
    <t xml:space="preserve">    能源节约利用(款)</t>
  </si>
  <si>
    <t xml:space="preserve">      其他纪检监察事务支出</t>
  </si>
  <si>
    <t xml:space="preserve">      能源节能利用(项)</t>
  </si>
  <si>
    <t xml:space="preserve">    商贸事务</t>
  </si>
  <si>
    <t xml:space="preserve">    污染减排</t>
  </si>
  <si>
    <t xml:space="preserve">       环境监测与信息</t>
  </si>
  <si>
    <t xml:space="preserve">       环境执法监察</t>
  </si>
  <si>
    <t xml:space="preserve">       减排专项支出</t>
  </si>
  <si>
    <t xml:space="preserve">      对外贸易管理</t>
  </si>
  <si>
    <t xml:space="preserve">       清洁生产专项支出</t>
  </si>
  <si>
    <t xml:space="preserve">      国际经济合作</t>
  </si>
  <si>
    <t xml:space="preserve">       其他污染减排支出</t>
  </si>
  <si>
    <t xml:space="preserve">      外资管理</t>
  </si>
  <si>
    <t xml:space="preserve">    可再生能源(款)</t>
  </si>
  <si>
    <t xml:space="preserve">      国内贸易管理</t>
  </si>
  <si>
    <t xml:space="preserve">       可再生能源(项)</t>
  </si>
  <si>
    <t xml:space="preserve">      招商引资</t>
  </si>
  <si>
    <t xml:space="preserve">    循环经济(款)</t>
  </si>
  <si>
    <t xml:space="preserve">       循环经济(项)</t>
  </si>
  <si>
    <t xml:space="preserve">      其他商贸事务支出</t>
  </si>
  <si>
    <t xml:space="preserve">    能源管理事务</t>
  </si>
  <si>
    <t xml:space="preserve">    知识产权事务</t>
  </si>
  <si>
    <t xml:space="preserve">      能源预测预警</t>
  </si>
  <si>
    <t xml:space="preserve">      专利审批</t>
  </si>
  <si>
    <t xml:space="preserve">      能源战略规划与实施</t>
  </si>
  <si>
    <t xml:space="preserve">      国家知识产权战略</t>
  </si>
  <si>
    <t xml:space="preserve">      能源科技装备</t>
  </si>
  <si>
    <t xml:space="preserve">      专利试点和产业化推进</t>
  </si>
  <si>
    <t xml:space="preserve">      能源行业管理</t>
  </si>
  <si>
    <t xml:space="preserve">      专利执法</t>
  </si>
  <si>
    <t xml:space="preserve">      能源管理</t>
  </si>
  <si>
    <t xml:space="preserve">      国际组织专项活动</t>
  </si>
  <si>
    <t xml:space="preserve">      石油储备发展管理</t>
  </si>
  <si>
    <t xml:space="preserve">      知识产权宏观管理</t>
  </si>
  <si>
    <t xml:space="preserve">      能源调查</t>
  </si>
  <si>
    <t xml:space="preserve">      其他知识产权事务支出</t>
  </si>
  <si>
    <t xml:space="preserve">      农村电网建设</t>
  </si>
  <si>
    <t xml:space="preserve">    工商行政管理事务</t>
  </si>
  <si>
    <t xml:space="preserve">      其他能源管理事务支出</t>
  </si>
  <si>
    <t xml:space="preserve">    其他节能环保支出(款)</t>
  </si>
  <si>
    <t xml:space="preserve">      其他节能环保支出(项)</t>
  </si>
  <si>
    <t xml:space="preserve">      工商行政管理专项</t>
  </si>
  <si>
    <t>十一、城乡社区支出</t>
  </si>
  <si>
    <t xml:space="preserve">      执法办案专项</t>
  </si>
  <si>
    <t xml:space="preserve">    城乡社区管理事务</t>
  </si>
  <si>
    <t xml:space="preserve">      消费者权益保护</t>
  </si>
  <si>
    <t xml:space="preserve">      其他工商行政管理事务支出</t>
  </si>
  <si>
    <t xml:space="preserve">      城管执法</t>
  </si>
  <si>
    <t xml:space="preserve">    质量技术监督与检验检疫事务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</si>
  <si>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</si>
  <si>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</si>
  <si>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</si>
  <si>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国家重点风景区规划与保护</t>
  </si>
  <si>
    <t xml:space="preserve">      出入境检验检疫行政执法和业务管理</t>
  </si>
  <si>
    <t xml:space="preserve">      住宅建设与房地产市场监管</t>
  </si>
  <si>
    <t xml:space="preserve">      出入境检验检疫技术支持</t>
  </si>
  <si>
    <t xml:space="preserve">      执业资格注册、资质审查</t>
  </si>
  <si>
    <t xml:space="preserve">      质量技术监督行政执法及业务管理</t>
  </si>
  <si>
    <t xml:space="preserve">      其他城乡社区管理事务支出</t>
  </si>
  <si>
    <t xml:space="preserve">      质量技术监督技术支持</t>
  </si>
  <si>
    <t xml:space="preserve">    城乡社区规划与管理(款)</t>
  </si>
  <si>
    <t xml:space="preserve">      认证认可监督管理</t>
  </si>
  <si>
    <t xml:space="preserve">      城乡社区规划与管理(项)</t>
  </si>
  <si>
    <t xml:space="preserve">      标准化管理 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</si>
  <si>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</si>
  <si>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</si>
  <si>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</si>
  <si>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  其他质量技术监督与检验检疫事务支出</t>
  </si>
  <si>
    <t xml:space="preserve">    城乡社区环境卫生(款)</t>
  </si>
  <si>
    <t xml:space="preserve">    民族事务</t>
  </si>
  <si>
    <t xml:space="preserve">      城乡社区环境卫生(项)</t>
  </si>
  <si>
    <t xml:space="preserve">    建设市场管理与监督(款)</t>
  </si>
  <si>
    <t xml:space="preserve">      建设市场管理与监督(项)</t>
  </si>
  <si>
    <t xml:space="preserve">    其他城乡社区支出(款)</t>
  </si>
  <si>
    <t xml:space="preserve">      民族工作专项</t>
  </si>
  <si>
    <t xml:space="preserve">      其他城乡社区支出(项)</t>
  </si>
  <si>
    <t>十二、农林水支出</t>
  </si>
  <si>
    <t xml:space="preserve">      其他民族事务支出</t>
  </si>
  <si>
    <t xml:space="preserve">    农业</t>
  </si>
  <si>
    <t xml:space="preserve">    宗教事务</t>
  </si>
  <si>
    <t xml:space="preserve">      宗教工作专项</t>
  </si>
  <si>
    <t xml:space="preserve">      农垦运行</t>
  </si>
  <si>
    <t xml:space="preserve">      科技转化与推广服务</t>
  </si>
  <si>
    <t xml:space="preserve">      其他宗教事务支出</t>
  </si>
  <si>
    <t xml:space="preserve">      病虫害控制</t>
  </si>
  <si>
    <t xml:space="preserve">    港澳台侨事务</t>
  </si>
  <si>
    <t xml:space="preserve">      农产品质量安全</t>
  </si>
  <si>
    <t xml:space="preserve">      执法监管</t>
  </si>
  <si>
    <t xml:space="preserve">      统计监测与信息服务</t>
  </si>
  <si>
    <t xml:space="preserve">      农业行业业务管理</t>
  </si>
  <si>
    <t xml:space="preserve">      港澳事务</t>
  </si>
  <si>
    <t xml:space="preserve">      对外交流与合作</t>
  </si>
  <si>
    <t xml:space="preserve">      台湾事务</t>
  </si>
  <si>
    <t xml:space="preserve">      防灾救灾</t>
  </si>
  <si>
    <t xml:space="preserve">      华侨事务</t>
  </si>
  <si>
    <t xml:space="preserve">      稳定农民收入补贴</t>
  </si>
  <si>
    <t xml:space="preserve">      农业结构调整补贴</t>
  </si>
  <si>
    <t xml:space="preserve">      其他港澳台侨事务支出</t>
  </si>
  <si>
    <t xml:space="preserve">      农业生产支持补贴</t>
  </si>
  <si>
    <t xml:space="preserve">    档案事务</t>
  </si>
  <si>
    <t xml:space="preserve">      农业组织化与产业化经营</t>
  </si>
  <si>
    <t xml:space="preserve">      农产品加工与促销</t>
  </si>
  <si>
    <t xml:space="preserve">      农村公益事业</t>
  </si>
  <si>
    <t xml:space="preserve">      农业资源保护修复与利用</t>
  </si>
  <si>
    <t xml:space="preserve">      档案馆</t>
  </si>
  <si>
    <t xml:space="preserve">      农村道路建设</t>
  </si>
  <si>
    <t xml:space="preserve">      其他档案事务支出</t>
  </si>
  <si>
    <t xml:space="preserve">      成品油价格改革对渔业的补贴</t>
  </si>
  <si>
    <t xml:space="preserve">    民主党派及工商联事务</t>
  </si>
  <si>
    <t xml:space="preserve">      对高校毕业生到基层任职补助</t>
  </si>
  <si>
    <t xml:space="preserve">      其他农业支出</t>
  </si>
  <si>
    <t xml:space="preserve">    林业</t>
  </si>
  <si>
    <t xml:space="preserve">      其他民主党派及工商联事务支出</t>
  </si>
  <si>
    <t xml:space="preserve">      林业事业机构</t>
  </si>
  <si>
    <t xml:space="preserve">    群众团体事务</t>
  </si>
  <si>
    <t xml:space="preserve">      森林培育</t>
  </si>
  <si>
    <t xml:space="preserve">      林业技术推广</t>
  </si>
  <si>
    <t xml:space="preserve">      森林资源管理</t>
  </si>
  <si>
    <t xml:space="preserve">      森林资源监测</t>
  </si>
  <si>
    <t xml:space="preserve">      厂务公开</t>
  </si>
  <si>
    <t xml:space="preserve">      森林生态效益补偿</t>
  </si>
  <si>
    <t xml:space="preserve">      工会疗养休养</t>
  </si>
  <si>
    <t xml:space="preserve">      林业自然保护区</t>
  </si>
  <si>
    <t xml:space="preserve">      动植物保护</t>
  </si>
  <si>
    <t xml:space="preserve">      其他群众团体事务支出</t>
  </si>
  <si>
    <t xml:space="preserve">      湿地保护</t>
  </si>
  <si>
    <t xml:space="preserve">    党委办公厅(室)及相关机构事务</t>
  </si>
  <si>
    <t xml:space="preserve">      林业执法与监督</t>
  </si>
  <si>
    <t xml:space="preserve">      林业检疫检测</t>
  </si>
  <si>
    <t xml:space="preserve">      防沙治沙</t>
  </si>
  <si>
    <t xml:space="preserve">      林业质量安全</t>
  </si>
  <si>
    <t xml:space="preserve">      专项业务</t>
  </si>
  <si>
    <t xml:space="preserve">      林业工程与项目管理</t>
  </si>
  <si>
    <t xml:space="preserve">      林业对外合作与交流</t>
  </si>
  <si>
    <t xml:space="preserve">      其他党委办公厅(室)及相关机构事务支出</t>
  </si>
  <si>
    <t xml:space="preserve">      林业产业化</t>
  </si>
  <si>
    <t xml:space="preserve">    组织事务</t>
  </si>
  <si>
    <t xml:space="preserve">      信息管理</t>
  </si>
  <si>
    <t xml:space="preserve">      林业政策制定与宣传</t>
  </si>
  <si>
    <t xml:space="preserve">      林业资金审计稽查</t>
  </si>
  <si>
    <t xml:space="preserve">      林区公共支出</t>
  </si>
  <si>
    <t xml:space="preserve">      林业贷款贴息</t>
  </si>
  <si>
    <t xml:space="preserve">      其他组织事务支出</t>
  </si>
  <si>
    <t xml:space="preserve">      成品油价格改革对林业的补贴</t>
  </si>
  <si>
    <t xml:space="preserve">    宣传事务</t>
  </si>
  <si>
    <t xml:space="preserve">      林业防灾减灾</t>
  </si>
  <si>
    <t xml:space="preserve">      其他林业支出</t>
  </si>
  <si>
    <t xml:space="preserve">    水利</t>
  </si>
  <si>
    <t xml:space="preserve">      其他宣传事务支出</t>
  </si>
  <si>
    <t xml:space="preserve">    统战事务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</si>
  <si>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</si>
  <si>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</si>
  <si>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</si>
  <si>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</si>
  <si>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</si>
  <si>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其他统战事务支出</t>
  </si>
  <si>
    <t xml:space="preserve">      水利执法监督</t>
  </si>
  <si>
    <t xml:space="preserve">    对外联络事务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</si>
  <si>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</si>
  <si>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</si>
  <si>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</si>
  <si>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</si>
  <si>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</si>
  <si>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其他对外联络事务支出</t>
  </si>
  <si>
    <t xml:space="preserve">      抗旱</t>
  </si>
  <si>
    <t xml:space="preserve">    其他共产党事务支出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</si>
  <si>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</si>
  <si>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</si>
  <si>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</si>
  <si>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</si>
  <si>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</si>
  <si>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其他共产党事务支出</t>
  </si>
  <si>
    <t xml:space="preserve">      水利安全监督</t>
  </si>
  <si>
    <t xml:space="preserve">    其他一般公共服务支出(款)</t>
  </si>
  <si>
    <t xml:space="preserve">      砂石资源费支出</t>
  </si>
  <si>
    <t xml:space="preserve">      国家赔偿费用支出</t>
  </si>
  <si>
    <t xml:space="preserve">      其他一般公共服务支出(项)</t>
  </si>
  <si>
    <t xml:space="preserve">      水利建设移民支出</t>
  </si>
  <si>
    <t>二、外交支出</t>
  </si>
  <si>
    <t xml:space="preserve">      农村人畜饮水</t>
  </si>
  <si>
    <t xml:space="preserve">    外交管理事务</t>
  </si>
  <si>
    <t xml:space="preserve">      其他水利支出</t>
  </si>
  <si>
    <t xml:space="preserve">    南水北调</t>
  </si>
  <si>
    <t xml:space="preserve">      南水北调工程建设</t>
  </si>
  <si>
    <t xml:space="preserve">      其他外交管理事务支出</t>
  </si>
  <si>
    <t xml:space="preserve">      政策研究与信息管理</t>
  </si>
  <si>
    <t xml:space="preserve">    驻外机构</t>
  </si>
  <si>
    <t xml:space="preserve">      工程稽查</t>
  </si>
  <si>
    <t xml:space="preserve">      驻外使领馆(团、处)</t>
  </si>
  <si>
    <t xml:space="preserve">      前期工作</t>
  </si>
  <si>
    <t xml:space="preserve">      其他驻外机构支出</t>
  </si>
  <si>
    <t xml:space="preserve">      南水北调技术推广</t>
  </si>
  <si>
    <t xml:space="preserve">    对外援助</t>
  </si>
  <si>
    <t xml:space="preserve">      环境、移民及水资源管理与保护</t>
  </si>
  <si>
    <t xml:space="preserve">      援外优惠贷款贴息</t>
  </si>
  <si>
    <t xml:space="preserve">      其他南水北调支出</t>
  </si>
  <si>
    <t xml:space="preserve">      对外援助</t>
  </si>
  <si>
    <t xml:space="preserve">    扶贫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</si>
  <si>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</si>
  <si>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</si>
  <si>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</si>
  <si>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</si>
  <si>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农村基础设施建设</t>
  </si>
  <si>
    <t xml:space="preserve">      国际组织股金及基金</t>
  </si>
  <si>
    <t xml:space="preserve">      生产发展</t>
  </si>
  <si>
    <t xml:space="preserve">      其他国际组织支出</t>
  </si>
  <si>
    <t xml:space="preserve">      社会发展</t>
  </si>
  <si>
    <t xml:space="preserve">    对外合作与交流</t>
  </si>
  <si>
    <t xml:space="preserve">      扶贫贷款奖补和贴息</t>
  </si>
  <si>
    <t xml:space="preserve">      在华国际会议</t>
  </si>
  <si>
    <t xml:space="preserve">      “三西”农业建设专项补助</t>
  </si>
  <si>
    <t xml:space="preserve">      国际交流活动</t>
  </si>
  <si>
    <t xml:space="preserve">      扶贫事业机构</t>
  </si>
  <si>
    <t xml:space="preserve">      其他对外合作与交流支出</t>
  </si>
  <si>
    <t xml:space="preserve">      其他扶贫支出</t>
  </si>
  <si>
    <t xml:space="preserve">    对外宣传(款)</t>
  </si>
  <si>
    <t xml:space="preserve">    农业综合开发</t>
  </si>
  <si>
    <t xml:space="preserve">      对外宣传(项)</t>
  </si>
  <si>
    <t xml:space="preserve">      机构运行</t>
  </si>
  <si>
    <t xml:space="preserve">    边界勘界联检</t>
  </si>
  <si>
    <t xml:space="preserve">      土地治理</t>
  </si>
  <si>
    <t xml:space="preserve">      边界勘界</t>
  </si>
  <si>
    <t xml:space="preserve">      产业化发展</t>
  </si>
  <si>
    <t xml:space="preserve">      边界联检</t>
  </si>
  <si>
    <t xml:space="preserve">      创新示范</t>
  </si>
  <si>
    <t xml:space="preserve">      边界界桩维护</t>
  </si>
  <si>
    <t xml:space="preserve">      其他农业综合开发支出</t>
  </si>
  <si>
    <t xml:space="preserve">      其他支出</t>
  </si>
  <si>
    <t xml:space="preserve">    农村综合改革</t>
  </si>
  <si>
    <t xml:space="preserve">    其他外交支出(款)</t>
  </si>
  <si>
    <t xml:space="preserve">      对村级一事一议的补助</t>
  </si>
  <si>
    <t xml:space="preserve">      其他外交支出(项)</t>
  </si>
  <si>
    <t xml:space="preserve">      国有农场办社会职能改革补助</t>
  </si>
  <si>
    <t>三、国防支出</t>
  </si>
  <si>
    <t xml:space="preserve">      对村民委员会和村党支部的补助</t>
  </si>
  <si>
    <t xml:space="preserve">    现役部队(款)</t>
  </si>
  <si>
    <t xml:space="preserve">      对村集体经济组织的补助</t>
  </si>
  <si>
    <t xml:space="preserve">      现役部队(项)</t>
  </si>
  <si>
    <t xml:space="preserve">      农村综合改革示范试点补助</t>
  </si>
  <si>
    <t xml:space="preserve">    国防科研事业(款)</t>
  </si>
  <si>
    <t xml:space="preserve">      其他农村综合改革支出</t>
  </si>
  <si>
    <t xml:space="preserve">      国防科研事业(项)</t>
  </si>
  <si>
    <t xml:space="preserve">    普惠金融发展支出</t>
  </si>
  <si>
    <t xml:space="preserve">    专项工程(款)</t>
  </si>
  <si>
    <t xml:space="preserve">      支持农村金融机构</t>
  </si>
  <si>
    <t xml:space="preserve">      专项工程(项)</t>
  </si>
  <si>
    <t xml:space="preserve">      涉农贷款增量奖励</t>
  </si>
  <si>
    <t xml:space="preserve">    国防动员</t>
  </si>
  <si>
    <t xml:space="preserve">      农业保险保费补贴</t>
  </si>
  <si>
    <t xml:space="preserve">      兵役征集</t>
  </si>
  <si>
    <t xml:space="preserve">      创业担保贷款贴息</t>
  </si>
  <si>
    <t xml:space="preserve">      经济动员</t>
  </si>
  <si>
    <t xml:space="preserve">      补充创业担保贷款基金</t>
  </si>
  <si>
    <t xml:space="preserve">      人民防空</t>
  </si>
  <si>
    <t xml:space="preserve">      其他普惠金融发展支出</t>
  </si>
  <si>
    <t xml:space="preserve">      交通战备</t>
  </si>
  <si>
    <t xml:space="preserve">    目标价格补贴</t>
  </si>
  <si>
    <t xml:space="preserve">      国防教育</t>
  </si>
  <si>
    <t xml:space="preserve">      棉花目标价格补贴</t>
  </si>
  <si>
    <t xml:space="preserve">      预备役部队</t>
  </si>
  <si>
    <t xml:space="preserve">      大豆目标价格补贴</t>
  </si>
  <si>
    <t xml:space="preserve">      民兵</t>
  </si>
  <si>
    <t xml:space="preserve">      其他目标价格补贴</t>
  </si>
  <si>
    <t xml:space="preserve">      边海防</t>
  </si>
  <si>
    <t xml:space="preserve">    其他农林水事务支出(款)</t>
  </si>
  <si>
    <t xml:space="preserve">      其他国防动员支出</t>
  </si>
  <si>
    <t xml:space="preserve">      化解其他公益性乡村债务支出</t>
  </si>
  <si>
    <t xml:space="preserve">    其他国防支出(款)</t>
  </si>
  <si>
    <t xml:space="preserve">      其他农林水事务支出(项)</t>
  </si>
  <si>
    <t xml:space="preserve">      其他国防支出(项)</t>
  </si>
  <si>
    <t>十三、交通运输支出</t>
  </si>
  <si>
    <t>四、公共安全支出</t>
  </si>
  <si>
    <t xml:space="preserve">    公路水路运输</t>
  </si>
  <si>
    <t xml:space="preserve">    武装警察</t>
  </si>
  <si>
    <t xml:space="preserve">      内卫</t>
  </si>
  <si>
    <t xml:space="preserve">      边防</t>
  </si>
  <si>
    <t xml:space="preserve">      消防</t>
  </si>
  <si>
    <t xml:space="preserve">      公路建设</t>
  </si>
  <si>
    <t xml:space="preserve">      警卫</t>
  </si>
  <si>
    <t xml:space="preserve">      公路养护</t>
  </si>
  <si>
    <t xml:space="preserve">      黄金</t>
  </si>
  <si>
    <t xml:space="preserve">      交通运输信息化建设</t>
  </si>
  <si>
    <t xml:space="preserve">      森林</t>
  </si>
  <si>
    <t xml:space="preserve">      公路和运输安全</t>
  </si>
  <si>
    <t xml:space="preserve">      水电</t>
  </si>
  <si>
    <t xml:space="preserve">      公路还贷专项</t>
  </si>
  <si>
    <t xml:space="preserve">      交通</t>
  </si>
  <si>
    <t xml:space="preserve">      公路运输管理</t>
  </si>
  <si>
    <t xml:space="preserve">      其他武装警察支出</t>
  </si>
  <si>
    <t xml:space="preserve">      公路和运输技术标准化建设</t>
  </si>
  <si>
    <t xml:space="preserve">    公安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</si>
  <si>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</si>
  <si>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</si>
  <si>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</si>
  <si>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</si>
  <si>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治安管理</t>
  </si>
  <si>
    <t xml:space="preserve">      内河运输</t>
  </si>
  <si>
    <t xml:space="preserve">      国内安全保卫</t>
  </si>
  <si>
    <t xml:space="preserve">      远洋运输</t>
  </si>
  <si>
    <t xml:space="preserve">      刑事侦查</t>
  </si>
  <si>
    <t xml:space="preserve">      海事管理</t>
  </si>
  <si>
    <t xml:space="preserve">      经济犯罪侦查</t>
  </si>
  <si>
    <t xml:space="preserve">      航标事业发展支出</t>
  </si>
  <si>
    <t xml:space="preserve">      出入境管理</t>
  </si>
  <si>
    <t xml:space="preserve">      水路运输管理支出</t>
  </si>
  <si>
    <t xml:space="preserve">      行动技术管理</t>
  </si>
  <si>
    <t xml:space="preserve">      口岸建设</t>
  </si>
  <si>
    <t xml:space="preserve">      防范和处理邪教犯罪</t>
  </si>
  <si>
    <t xml:space="preserve">      取消政府还贷二级公路收费专项支出</t>
  </si>
  <si>
    <t xml:space="preserve">      禁毒管理</t>
  </si>
  <si>
    <t xml:space="preserve">      其他公路水路运输支出</t>
  </si>
  <si>
    <t xml:space="preserve">      道路交通管理</t>
  </si>
  <si>
    <t xml:space="preserve">    铁路运输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</si>
  <si>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</si>
  <si>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</si>
  <si>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</si>
  <si>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</si>
  <si>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铁路路网建设</t>
  </si>
  <si>
    <t xml:space="preserve">      拘押收教场所管理</t>
  </si>
  <si>
    <t xml:space="preserve">      铁路还贷专项</t>
  </si>
  <si>
    <t xml:space="preserve">      警犬繁育及训养</t>
  </si>
  <si>
    <t xml:space="preserve">      铁路安全</t>
  </si>
  <si>
    <t xml:space="preserve">      铁路专项运输</t>
  </si>
  <si>
    <t xml:space="preserve">      行业监管</t>
  </si>
  <si>
    <t xml:space="preserve">      其他公安支出</t>
  </si>
  <si>
    <t xml:space="preserve">      其他铁路运输支出</t>
  </si>
  <si>
    <t xml:space="preserve">    国家安全</t>
  </si>
  <si>
    <t xml:space="preserve">    民用航空运输</t>
  </si>
  <si>
    <t xml:space="preserve">      安全业务</t>
  </si>
  <si>
    <t xml:space="preserve">      机场建设</t>
  </si>
  <si>
    <t xml:space="preserve">      空管系统建设</t>
  </si>
  <si>
    <t xml:space="preserve">      其他国家安全支出</t>
  </si>
  <si>
    <t xml:space="preserve">      民航还贷专项支出</t>
  </si>
  <si>
    <t xml:space="preserve">    检察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</si>
  <si>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</si>
  <si>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</si>
  <si>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</si>
  <si>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</si>
  <si>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查办和预防职务犯罪</t>
  </si>
  <si>
    <t xml:space="preserve">      对城市公交的补贴</t>
  </si>
  <si>
    <t xml:space="preserve">      公诉和审判监督</t>
  </si>
  <si>
    <t xml:space="preserve">      对农村道路客运的补贴</t>
  </si>
  <si>
    <t xml:space="preserve">      侦查监督</t>
  </si>
  <si>
    <t xml:space="preserve">      对出租车的补贴</t>
  </si>
  <si>
    <t xml:space="preserve">      执行监督</t>
  </si>
  <si>
    <t xml:space="preserve">      成品油价格改革补贴其他支出</t>
  </si>
  <si>
    <t xml:space="preserve">      控告申诉</t>
  </si>
  <si>
    <t xml:space="preserve">    邮政业支出</t>
  </si>
  <si>
    <t xml:space="preserve">      “两房”建设</t>
  </si>
  <si>
    <t xml:space="preserve">      其他检察支出</t>
  </si>
  <si>
    <t xml:space="preserve">    法院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</si>
  <si>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</si>
  <si>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</si>
  <si>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</si>
  <si>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案件审判</t>
  </si>
  <si>
    <t xml:space="preserve">      车辆购置税用于公路等基础设施建设支出</t>
  </si>
  <si>
    <t xml:space="preserve">      案件执行</t>
  </si>
  <si>
    <t xml:space="preserve">      车辆购置税用于农村公路建设支出</t>
  </si>
  <si>
    <t xml:space="preserve">      “两庭”建设</t>
  </si>
  <si>
    <t xml:space="preserve">      车辆购置税用于老旧汽车报废更新补贴</t>
  </si>
  <si>
    <t xml:space="preserve">      车辆购置税其他支出</t>
  </si>
  <si>
    <t xml:space="preserve">      其他法院支出</t>
  </si>
  <si>
    <t xml:space="preserve">    其他交通运输支出(款)</t>
  </si>
  <si>
    <t xml:space="preserve">    司法</t>
  </si>
  <si>
    <t xml:space="preserve">      公共交通运营补助</t>
  </si>
  <si>
    <t xml:space="preserve">      其他交通运输支出(项)</t>
  </si>
  <si>
    <t>十四、资源勘探信息等支出</t>
  </si>
  <si>
    <t xml:space="preserve">    资源勘探开发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</si>
  <si>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</si>
  <si>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</si>
  <si>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</si>
  <si>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</si>
  <si>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煤炭勘探开采和洗选</t>
  </si>
  <si>
    <t xml:space="preserve">      司法统一考试</t>
  </si>
  <si>
    <t xml:space="preserve">      石油和天然气勘探开采</t>
  </si>
  <si>
    <t xml:space="preserve">      仲裁</t>
  </si>
  <si>
    <t xml:space="preserve">      黑色金属矿勘探和采选</t>
  </si>
  <si>
    <t xml:space="preserve">      社区矫正</t>
  </si>
  <si>
    <t xml:space="preserve">      有色金属矿勘探和采选</t>
  </si>
  <si>
    <t xml:space="preserve">      司法鉴定</t>
  </si>
  <si>
    <t xml:space="preserve">      非金属矿勘探和采选</t>
  </si>
  <si>
    <t xml:space="preserve">      其他资源勘探业支出</t>
  </si>
  <si>
    <t xml:space="preserve">    制造业</t>
  </si>
  <si>
    <t xml:space="preserve">      其他司法支出</t>
  </si>
  <si>
    <t xml:space="preserve">    监狱</t>
  </si>
  <si>
    <t xml:space="preserve">      纺织业</t>
  </si>
  <si>
    <t xml:space="preserve">      医药制造业</t>
  </si>
  <si>
    <t xml:space="preserve">      犯人生活</t>
  </si>
  <si>
    <t xml:space="preserve">      非金属矿物制品业</t>
  </si>
  <si>
    <t xml:space="preserve">      犯人改造</t>
  </si>
  <si>
    <t xml:space="preserve">      通信设备、计算机及其他电子设备制造业</t>
  </si>
  <si>
    <t xml:space="preserve">      狱政设施建设</t>
  </si>
  <si>
    <t xml:space="preserve">      交通运输设备制造业</t>
  </si>
  <si>
    <t xml:space="preserve">      电气机械及器材制造业</t>
  </si>
  <si>
    <t xml:space="preserve">      其他监狱支出</t>
  </si>
  <si>
    <t xml:space="preserve">      工艺品及其他制造业</t>
  </si>
  <si>
    <t xml:space="preserve">    强制隔离戒毒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</si>
  <si>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</si>
  <si>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</si>
  <si>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</si>
  <si>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</si>
  <si>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强制隔离戒毒人员生活</t>
  </si>
  <si>
    <t xml:space="preserve">      其他制造业支出</t>
  </si>
  <si>
    <t xml:space="preserve">      强制隔离戒毒人员教育</t>
  </si>
  <si>
    <t xml:space="preserve">    建筑业</t>
  </si>
  <si>
    <t xml:space="preserve">      所政设施建设</t>
  </si>
  <si>
    <t xml:space="preserve">      其他强制隔离戒毒支出</t>
  </si>
  <si>
    <t xml:space="preserve">    国家保密</t>
  </si>
  <si>
    <t xml:space="preserve">      其他建筑业支出</t>
  </si>
  <si>
    <t xml:space="preserve">    工业和信息产业监管</t>
  </si>
  <si>
    <t xml:space="preserve">      保密技术</t>
  </si>
  <si>
    <t xml:space="preserve">      保密管理</t>
  </si>
  <si>
    <t xml:space="preserve">      战备应急</t>
  </si>
  <si>
    <t xml:space="preserve">      信息安全建设</t>
  </si>
  <si>
    <t xml:space="preserve">      其他国家保密支出</t>
  </si>
  <si>
    <t xml:space="preserve">      专用通信</t>
  </si>
  <si>
    <t xml:space="preserve">    缉私警察</t>
  </si>
  <si>
    <t xml:space="preserve">      无线电监管</t>
  </si>
  <si>
    <t xml:space="preserve">      工业和信息产业战略研究与标准制定</t>
  </si>
  <si>
    <t xml:space="preserve">      工业和信息产业支持</t>
  </si>
  <si>
    <t xml:space="preserve">      专项缉私活动支出</t>
  </si>
  <si>
    <t xml:space="preserve">      电子专项工程</t>
  </si>
  <si>
    <t xml:space="preserve">      缉私情报</t>
  </si>
  <si>
    <t xml:space="preserve">      禁毒及缉毒</t>
  </si>
  <si>
    <t xml:space="preserve">      技术基础研究</t>
  </si>
  <si>
    <t xml:space="preserve">      其他工业和信息产业监管支出</t>
  </si>
  <si>
    <t xml:space="preserve">      其他缉私警察支出</t>
  </si>
  <si>
    <t xml:space="preserve">    安全生产监管</t>
  </si>
  <si>
    <t xml:space="preserve">    海警</t>
  </si>
  <si>
    <t xml:space="preserve">      公安现役基本支出</t>
  </si>
  <si>
    <t xml:space="preserve">      一般管理事务</t>
  </si>
  <si>
    <t xml:space="preserve">      国务院安委会专项</t>
  </si>
  <si>
    <t xml:space="preserve">      维权执法业务</t>
  </si>
  <si>
    <t xml:space="preserve">      安全监管监察专项</t>
  </si>
  <si>
    <t xml:space="preserve">      装备建设和运行维护</t>
  </si>
  <si>
    <t xml:space="preserve">      应急救援支出</t>
  </si>
  <si>
    <t xml:space="preserve">      信息化建设及运行维护</t>
  </si>
  <si>
    <t xml:space="preserve">      煤炭安全</t>
  </si>
  <si>
    <t xml:space="preserve">      基础设施建设及维护</t>
  </si>
  <si>
    <t xml:space="preserve">      其他安全生产监管支出</t>
  </si>
  <si>
    <t xml:space="preserve">      其他海警支出</t>
  </si>
  <si>
    <t xml:space="preserve">    国有资产监管</t>
  </si>
  <si>
    <t xml:space="preserve">    其他公共安全支出(款)</t>
  </si>
  <si>
    <t xml:space="preserve">      其他公共安全支出(项)</t>
  </si>
  <si>
    <t xml:space="preserve">      其他消防</t>
  </si>
  <si>
    <t>五、教育支出</t>
  </si>
  <si>
    <t xml:space="preserve">      国有企业监事会专项</t>
  </si>
  <si>
    <t xml:space="preserve">    教育管理事务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</si>
  <si>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</si>
  <si>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</si>
  <si>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</si>
  <si>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其他教育管理事务支出</t>
  </si>
  <si>
    <t xml:space="preserve">    普通教育</t>
  </si>
  <si>
    <t xml:space="preserve">      学前教育</t>
  </si>
  <si>
    <t xml:space="preserve">      科技型中小企业技术创新基金</t>
  </si>
  <si>
    <t xml:space="preserve">      小学教育</t>
  </si>
  <si>
    <t xml:space="preserve">      中小企业发展专项</t>
  </si>
  <si>
    <t xml:space="preserve">      初中教育</t>
  </si>
  <si>
    <t xml:space="preserve">      其他支持中小企业发展和管理支出</t>
  </si>
  <si>
    <t xml:space="preserve">      高中教育</t>
  </si>
  <si>
    <t xml:space="preserve">    其他资源勘探信息等支出(款)</t>
  </si>
  <si>
    <t xml:space="preserve">      高等教育</t>
  </si>
  <si>
    <t xml:space="preserve">      黄金事务</t>
  </si>
  <si>
    <t xml:space="preserve">      化解农村义务教育债务支出</t>
  </si>
  <si>
    <t xml:space="preserve">      建设项目贷款贴息</t>
  </si>
  <si>
    <t xml:space="preserve">      化解普通高中债务支出</t>
  </si>
  <si>
    <t xml:space="preserve">      技术改造支出</t>
  </si>
  <si>
    <t xml:space="preserve">      其他普通教育支出</t>
  </si>
  <si>
    <t xml:space="preserve">      中药材扶持资金支出</t>
  </si>
  <si>
    <t xml:space="preserve">    职业教育</t>
  </si>
  <si>
    <t xml:space="preserve">      重点产业振兴和技术改造项目贷款贴息</t>
  </si>
  <si>
    <t xml:space="preserve">      初等职业教育</t>
  </si>
  <si>
    <t xml:space="preserve">      其他资源勘探信息等支出(项)</t>
  </si>
  <si>
    <t xml:space="preserve">      中专教育</t>
  </si>
  <si>
    <t>十五、商业服务业等支出</t>
  </si>
  <si>
    <t xml:space="preserve">      技校教育</t>
  </si>
  <si>
    <t xml:space="preserve">    商业流通事务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</si>
  <si>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</si>
  <si>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</si>
  <si>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</si>
  <si>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</si>
  <si>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食品流通安全补贴</t>
  </si>
  <si>
    <t xml:space="preserve">      成人初等教育</t>
  </si>
  <si>
    <t xml:space="preserve">      市场监测及信息管理</t>
  </si>
  <si>
    <t xml:space="preserve">      成人中等教育</t>
  </si>
  <si>
    <t xml:space="preserve">      民贸企业补贴</t>
  </si>
  <si>
    <t xml:space="preserve">      成人高等教育</t>
  </si>
  <si>
    <t xml:space="preserve">      民贸民品贷款贴息</t>
  </si>
  <si>
    <t xml:space="preserve">      成人广播电视教育</t>
  </si>
  <si>
    <t xml:space="preserve">      其他成人教育支出</t>
  </si>
  <si>
    <t xml:space="preserve">      其他商业流通事务支出</t>
  </si>
  <si>
    <t xml:space="preserve">    广播电视教育</t>
  </si>
  <si>
    <t xml:space="preserve">    旅游业管理与服务支出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</si>
  <si>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</si>
  <si>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</si>
  <si>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</si>
  <si>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</si>
  <si>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旅游宣传</t>
  </si>
  <si>
    <t xml:space="preserve">      出国留学教育</t>
  </si>
  <si>
    <t xml:space="preserve">      旅游行业业务管理</t>
  </si>
  <si>
    <t xml:space="preserve">      来华留学教育</t>
  </si>
  <si>
    <t xml:space="preserve">      其他旅游业管理与服务支出</t>
  </si>
  <si>
    <t xml:space="preserve">      其他留学教育支出</t>
  </si>
  <si>
    <t xml:space="preserve">    涉外发展服务支出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</si>
  <si>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</si>
  <si>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</si>
  <si>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</si>
  <si>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</si>
  <si>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  外商投资环境建设补助资金</t>
  </si>
  <si>
    <t xml:space="preserve">    进修及培训</t>
  </si>
  <si>
    <t xml:space="preserve">      其他涉外发展服务支出</t>
  </si>
  <si>
    <t xml:space="preserve">      教师进修</t>
  </si>
  <si>
    <t xml:space="preserve">    其他商业服务业等支出(款)</t>
  </si>
  <si>
    <t xml:space="preserve">      干部教育</t>
  </si>
  <si>
    <t xml:space="preserve">      服务业基础设施建设</t>
  </si>
  <si>
    <t xml:space="preserve">      培训支出</t>
  </si>
  <si>
    <t xml:space="preserve">      其他商业服务业等支出(项)</t>
  </si>
  <si>
    <t xml:space="preserve">      退役士兵能力提升</t>
  </si>
  <si>
    <t>十六、金融支出</t>
  </si>
  <si>
    <t xml:space="preserve">      其他进修及培训</t>
  </si>
  <si>
    <t xml:space="preserve">    金融部门行政支出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</si>
  <si>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</si>
  <si>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</si>
  <si>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</si>
  <si>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</si>
  <si>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安全防卫</t>
  </si>
  <si>
    <t xml:space="preserve">      城市中小学教学设施</t>
  </si>
  <si>
    <t xml:space="preserve">      中等职业学校教学设施</t>
  </si>
  <si>
    <t xml:space="preserve">      金融部门其他行政支出</t>
  </si>
  <si>
    <t xml:space="preserve">      其他教育费附加安排的支出</t>
  </si>
  <si>
    <t xml:space="preserve">    金融部门监管支出</t>
  </si>
  <si>
    <t xml:space="preserve">    其他教育支出(款)</t>
  </si>
  <si>
    <t xml:space="preserve">      货币发行</t>
  </si>
  <si>
    <t xml:space="preserve">      其他教育支出(项)</t>
  </si>
  <si>
    <t xml:space="preserve">      金融服务</t>
  </si>
  <si>
    <t>六、科学技术支出</t>
  </si>
  <si>
    <t xml:space="preserve">      反假币</t>
  </si>
  <si>
    <t xml:space="preserve">    科学技术管理事务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</si>
  <si>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</si>
  <si>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</si>
  <si>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</si>
  <si>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</si>
  <si>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其他科学技术管理事务支出</t>
  </si>
  <si>
    <t xml:space="preserve">      反洗钱</t>
  </si>
  <si>
    <t xml:space="preserve">    基础研究</t>
  </si>
  <si>
    <t xml:space="preserve">      金融部门其他监管支出</t>
  </si>
  <si>
    <t xml:space="preserve">    金融发展支出</t>
  </si>
  <si>
    <t xml:space="preserve">      重点基础研究规划</t>
  </si>
  <si>
    <t xml:space="preserve">      政策性银行亏损补贴</t>
  </si>
  <si>
    <t xml:space="preserve">      自然科学基金</t>
  </si>
  <si>
    <t xml:space="preserve">      商业银行贷款贴息</t>
  </si>
  <si>
    <t xml:space="preserve">      重点实验室及相关设施</t>
  </si>
  <si>
    <t xml:space="preserve">      补充资本金</t>
  </si>
  <si>
    <t xml:space="preserve">      重大科学工程</t>
  </si>
  <si>
    <t xml:space="preserve">      风险基金补助</t>
  </si>
  <si>
    <t xml:space="preserve">      专项基础科研</t>
  </si>
  <si>
    <t xml:space="preserve">      其他金融发展支出</t>
  </si>
  <si>
    <t xml:space="preserve">      专项技术基础</t>
  </si>
  <si>
    <t xml:space="preserve">    金融调控支出</t>
  </si>
  <si>
    <t xml:space="preserve">      其他基础研究支出</t>
  </si>
  <si>
    <t xml:space="preserve">      中央银行亏损补贴</t>
  </si>
  <si>
    <t xml:space="preserve">    应用研究</t>
  </si>
  <si>
    <t xml:space="preserve">      其他金融调控支出</t>
  </si>
  <si>
    <t xml:space="preserve">    其他金融支出(款)</t>
  </si>
  <si>
    <t xml:space="preserve">      社会公益研究</t>
  </si>
  <si>
    <t xml:space="preserve">      其他金融支出(项)</t>
  </si>
  <si>
    <t xml:space="preserve">      高技术研究</t>
  </si>
  <si>
    <t>十七、援助其他地区支出</t>
  </si>
  <si>
    <t xml:space="preserve">      专项科研试制</t>
  </si>
  <si>
    <t xml:space="preserve">    一般公共服务</t>
  </si>
  <si>
    <t xml:space="preserve">      其他应用研究支出</t>
  </si>
  <si>
    <t xml:space="preserve">    教育</t>
  </si>
  <si>
    <t xml:space="preserve">    技术研究与开发</t>
  </si>
  <si>
    <t xml:space="preserve">    文化体育与传媒</t>
  </si>
  <si>
    <t xml:space="preserve">    医疗卫生</t>
  </si>
  <si>
    <t xml:space="preserve">      应用技术研究与开发</t>
  </si>
  <si>
    <t xml:space="preserve">    节能环保</t>
  </si>
  <si>
    <t xml:space="preserve">      产业技术研究与开发</t>
  </si>
  <si>
    <t xml:space="preserve">      科技成果转化与扩散</t>
  </si>
  <si>
    <t xml:space="preserve">    交通运输</t>
  </si>
  <si>
    <t xml:space="preserve">      其他技术研究与开发支出</t>
  </si>
  <si>
    <t xml:space="preserve">    住房保障</t>
  </si>
  <si>
    <t xml:space="preserve">    科技条件与服务</t>
  </si>
  <si>
    <t xml:space="preserve">    其他支出</t>
  </si>
  <si>
    <t>十八、国土海洋气象等支出</t>
  </si>
  <si>
    <t xml:space="preserve">      技术创新服务体系</t>
  </si>
  <si>
    <t xml:space="preserve">    国土资源事务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</si>
  <si>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</si>
  <si>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</si>
  <si>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</si>
  <si>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</si>
  <si>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国土资源规划及管理</t>
  </si>
  <si>
    <t xml:space="preserve">      社会科学研究</t>
  </si>
  <si>
    <t xml:space="preserve">      土地资源调查</t>
  </si>
  <si>
    <t xml:space="preserve">      社科基金支出</t>
  </si>
  <si>
    <t xml:space="preserve">      土地资源利用与保护</t>
  </si>
  <si>
    <t xml:space="preserve">      其他社会科学支出</t>
  </si>
  <si>
    <t xml:space="preserve">      国土资源社会公益服务</t>
  </si>
  <si>
    <t xml:space="preserve">    科学技术普及</t>
  </si>
  <si>
    <t xml:space="preserve">      国土资源行业业务管理</t>
  </si>
  <si>
    <t xml:space="preserve">      国土资源调查</t>
  </si>
  <si>
    <t xml:space="preserve">      科普活动</t>
  </si>
  <si>
    <t xml:space="preserve">      国土整治</t>
  </si>
  <si>
    <t xml:space="preserve">      青少年科技活动</t>
  </si>
  <si>
    <t xml:space="preserve">      地质灾害防治</t>
  </si>
  <si>
    <t xml:space="preserve">      学术交流活动</t>
  </si>
  <si>
    <t xml:space="preserve">      土地资源储备支出</t>
  </si>
  <si>
    <t xml:space="preserve">      科技馆站</t>
  </si>
  <si>
    <t xml:space="preserve">      地质矿产资源与环境调查</t>
  </si>
  <si>
    <t xml:space="preserve">      其他科学技术普及支出</t>
  </si>
  <si>
    <t xml:space="preserve">      地质矿产资源利用与保护</t>
  </si>
  <si>
    <t xml:space="preserve">    科技交流与合作</t>
  </si>
  <si>
    <t xml:space="preserve">      地质转产项目财政贴息</t>
  </si>
  <si>
    <t xml:space="preserve">      国际交流与合作</t>
  </si>
  <si>
    <t xml:space="preserve">      国外风险勘查</t>
  </si>
  <si>
    <t xml:space="preserve">      重大科技合作项目</t>
  </si>
  <si>
    <t xml:space="preserve">      地质勘查基金(周转金)支出</t>
  </si>
  <si>
    <t xml:space="preserve">      其他科技交流与合作支出</t>
  </si>
  <si>
    <t xml:space="preserve">    科技重大项目</t>
  </si>
  <si>
    <t xml:space="preserve">      其他国土资源事务支出</t>
  </si>
  <si>
    <t xml:space="preserve">      科技重大专项</t>
  </si>
  <si>
    <t xml:space="preserve">    海洋管理事务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</si>
  <si>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</si>
  <si>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</si>
  <si>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</si>
  <si>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</si>
  <si>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海域使用管理</t>
  </si>
  <si>
    <t xml:space="preserve">      转制科研机构</t>
  </si>
  <si>
    <t xml:space="preserve">      海洋环境保护与监测</t>
  </si>
  <si>
    <t xml:space="preserve">      其他科学技术支出</t>
  </si>
  <si>
    <t xml:space="preserve">      海洋调查评价</t>
  </si>
  <si>
    <t>七、文化体育与传媒支出</t>
  </si>
  <si>
    <t xml:space="preserve">      海洋权益维护</t>
  </si>
  <si>
    <t xml:space="preserve">    文化</t>
  </si>
  <si>
    <t xml:space="preserve">      海洋执法监察</t>
  </si>
  <si>
    <t xml:space="preserve">      海洋防灾减灾</t>
  </si>
  <si>
    <t xml:space="preserve">      海洋卫星</t>
  </si>
  <si>
    <t xml:space="preserve">      极地考察</t>
  </si>
  <si>
    <t xml:space="preserve">      图书馆</t>
  </si>
  <si>
    <t xml:space="preserve">      海洋矿产资源勘探研究</t>
  </si>
  <si>
    <t xml:space="preserve">      文化展示及纪念机构</t>
  </si>
  <si>
    <t xml:space="preserve">      海港航标维护</t>
  </si>
  <si>
    <t xml:space="preserve">      艺术表演场所</t>
  </si>
  <si>
    <t xml:space="preserve">      海水淡化</t>
  </si>
  <si>
    <t xml:space="preserve">      艺术表演团体</t>
  </si>
  <si>
    <t xml:space="preserve">      无居民海岛使用金支出</t>
  </si>
  <si>
    <t xml:space="preserve">      文化活动</t>
  </si>
  <si>
    <t xml:space="preserve">      海岛和海域保护</t>
  </si>
  <si>
    <t xml:space="preserve">      群众文化</t>
  </si>
  <si>
    <t xml:space="preserve">      文化交流与合作</t>
  </si>
  <si>
    <t xml:space="preserve">      其他海洋管理事务支出</t>
  </si>
  <si>
    <t xml:space="preserve">      文化创作与保护</t>
  </si>
  <si>
    <t xml:space="preserve">    测绘事务</t>
  </si>
  <si>
    <t xml:space="preserve">      文化市场管理</t>
  </si>
  <si>
    <t xml:space="preserve">      其他文化支出</t>
  </si>
  <si>
    <t xml:space="preserve">    文物</t>
  </si>
  <si>
    <t xml:space="preserve">      基础测绘</t>
  </si>
  <si>
    <t xml:space="preserve">      航空摄影</t>
  </si>
  <si>
    <t xml:space="preserve">      测绘工程建设</t>
  </si>
  <si>
    <t xml:space="preserve">      文物保护</t>
  </si>
  <si>
    <t xml:space="preserve">      博物馆</t>
  </si>
  <si>
    <t xml:space="preserve">      其他测绘事务支出</t>
  </si>
  <si>
    <t xml:space="preserve">      历史名城与古迹</t>
  </si>
  <si>
    <t xml:space="preserve">    地震事务</t>
  </si>
  <si>
    <t xml:space="preserve">      其他文物支出</t>
  </si>
  <si>
    <t xml:space="preserve">    体育</t>
  </si>
  <si>
    <t xml:space="preserve">      地震监测</t>
  </si>
  <si>
    <t xml:space="preserve">      地震预测预报</t>
  </si>
  <si>
    <t xml:space="preserve">      运动项目管理</t>
  </si>
  <si>
    <t xml:space="preserve">      地震灾害预防</t>
  </si>
  <si>
    <t xml:space="preserve">      体育竞赛</t>
  </si>
  <si>
    <t xml:space="preserve">      地震应急救援</t>
  </si>
  <si>
    <t xml:space="preserve">      体育训练</t>
  </si>
  <si>
    <t xml:space="preserve">      地震环境探察</t>
  </si>
  <si>
    <t xml:space="preserve">      体育场馆</t>
  </si>
  <si>
    <t xml:space="preserve">      防震减灾信息管理</t>
  </si>
  <si>
    <t xml:space="preserve">      群众体育</t>
  </si>
  <si>
    <t xml:space="preserve">      防震减灾基础管理</t>
  </si>
  <si>
    <t xml:space="preserve">      体育交流与合作</t>
  </si>
  <si>
    <t xml:space="preserve">      地震事业机构 </t>
  </si>
  <si>
    <t xml:space="preserve">      其他体育支出</t>
  </si>
  <si>
    <t xml:space="preserve">      其他地震事务支出</t>
  </si>
  <si>
    <t xml:space="preserve">    新闻出版广播影视</t>
  </si>
  <si>
    <t xml:space="preserve">    气象事务</t>
  </si>
  <si>
    <t xml:space="preserve">      广播</t>
  </si>
  <si>
    <t xml:space="preserve">      气象事业机构</t>
  </si>
  <si>
    <t xml:space="preserve">      电视</t>
  </si>
  <si>
    <t xml:space="preserve">      气象探测</t>
  </si>
  <si>
    <t xml:space="preserve">      电影</t>
  </si>
  <si>
    <t xml:space="preserve">      气象信息传输及管理</t>
  </si>
  <si>
    <t xml:space="preserve">      新闻通讯</t>
  </si>
  <si>
    <t xml:space="preserve">      气象预报预测</t>
  </si>
  <si>
    <t xml:space="preserve">      出版发行</t>
  </si>
  <si>
    <t xml:space="preserve">      气象服务</t>
  </si>
  <si>
    <t xml:space="preserve">      版权管理</t>
  </si>
  <si>
    <t xml:space="preserve">      气象装备保障维护</t>
  </si>
  <si>
    <t xml:space="preserve">      其他新闻出版广播影视支出</t>
  </si>
  <si>
    <t xml:space="preserve">      气象基础设施建设与维修</t>
  </si>
  <si>
    <t xml:space="preserve">    其他文化体育与传媒支出(款)</t>
  </si>
  <si>
    <t xml:space="preserve">      气象卫星</t>
  </si>
  <si>
    <t xml:space="preserve">      宣传文化发展专项支出</t>
  </si>
  <si>
    <t xml:space="preserve">      气象法规与标准</t>
  </si>
  <si>
    <t xml:space="preserve">      文化产业发展专项支出</t>
  </si>
  <si>
    <t xml:space="preserve">      气象资金审计稽查</t>
  </si>
  <si>
    <t xml:space="preserve">      其他文化体育与传媒支出(项)</t>
  </si>
  <si>
    <t xml:space="preserve">      其他气象事务支出</t>
  </si>
  <si>
    <t>八、社会保障和就业支出</t>
  </si>
  <si>
    <t xml:space="preserve">    其他国土海洋气象等支出</t>
  </si>
  <si>
    <t xml:space="preserve">    人力资源和社会保障管理事务</t>
  </si>
  <si>
    <t xml:space="preserve">      其他国土海洋气象等支出</t>
  </si>
  <si>
    <t>十九、住房保障支出</t>
  </si>
  <si>
    <t xml:space="preserve">    保障性安居工程支出</t>
  </si>
  <si>
    <t xml:space="preserve">      廉租住房</t>
  </si>
  <si>
    <t xml:space="preserve">      综合业务管理</t>
  </si>
  <si>
    <t xml:space="preserve">      沉陷区治理</t>
  </si>
  <si>
    <t xml:space="preserve">      劳动保障监察</t>
  </si>
  <si>
    <t xml:space="preserve">      棚户区改造</t>
  </si>
  <si>
    <t xml:space="preserve">      就业管理事务</t>
  </si>
  <si>
    <t xml:space="preserve">      少数民族地区游牧民定居工程</t>
  </si>
  <si>
    <t xml:space="preserve">      社会保险业务管理事务</t>
  </si>
  <si>
    <t xml:space="preserve">      农村危房改造</t>
  </si>
  <si>
    <t xml:space="preserve">      公共租赁住房</t>
  </si>
  <si>
    <t xml:space="preserve">      社会保险经办机构</t>
  </si>
  <si>
    <t xml:space="preserve">      保障性住房租金补贴</t>
  </si>
  <si>
    <t xml:space="preserve">      劳动关系和维权</t>
  </si>
  <si>
    <t xml:space="preserve">      其他保障性安居工程支出</t>
  </si>
  <si>
    <t xml:space="preserve">      公共就业服务和职业技能鉴定机构</t>
  </si>
  <si>
    <t xml:space="preserve">    住房改革支出</t>
  </si>
  <si>
    <t xml:space="preserve">      劳动人事争议调解仲裁</t>
  </si>
  <si>
    <t xml:space="preserve">      住房公积金</t>
  </si>
  <si>
    <t xml:space="preserve">      其他人力资源和社会保障管理事务支出</t>
  </si>
  <si>
    <t xml:space="preserve">      提租补贴</t>
  </si>
  <si>
    <t xml:space="preserve">    民政管理事务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</si>
  <si>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</si>
  <si>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</si>
  <si>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</si>
  <si>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</si>
  <si>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拥军优属</t>
  </si>
  <si>
    <t xml:space="preserve">      其他城乡社区住宅支出</t>
  </si>
  <si>
    <t xml:space="preserve">      老龄事务</t>
  </si>
  <si>
    <t>二十、粮油物资储备支出</t>
  </si>
  <si>
    <t xml:space="preserve">      民间组织管理</t>
  </si>
  <si>
    <t xml:space="preserve">    粮油事务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</si>
  <si>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</si>
  <si>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</si>
  <si>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</si>
  <si>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</si>
  <si>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  粮食财务与审计支出</t>
  </si>
  <si>
    <t xml:space="preserve">    补充全国社会保障基金</t>
  </si>
  <si>
    <t xml:space="preserve">      粮食信息统计</t>
  </si>
  <si>
    <t xml:space="preserve">      用一般公共预算补充基金</t>
  </si>
  <si>
    <t xml:space="preserve">      粮食专项业务活动</t>
  </si>
  <si>
    <t xml:space="preserve">    行政事业单位离退休</t>
  </si>
  <si>
    <t xml:space="preserve">      国家粮油差价补贴</t>
  </si>
  <si>
    <t xml:space="preserve">      归口管理的行政单位离退休</t>
  </si>
  <si>
    <t xml:space="preserve">      粮食财务挂账利息补贴</t>
  </si>
  <si>
    <t xml:space="preserve">      事业单位离退休</t>
  </si>
  <si>
    <t xml:space="preserve">      粮食财务挂账消化款</t>
  </si>
  <si>
    <t xml:space="preserve">      离退休人员管理机构</t>
  </si>
  <si>
    <t xml:space="preserve">      处理陈化粮补贴</t>
  </si>
  <si>
    <t xml:space="preserve">      未归口管理的行政单位离退休</t>
  </si>
  <si>
    <t xml:space="preserve">      粮食风险基金</t>
  </si>
  <si>
    <t xml:space="preserve">      机关事业单位基本养老保险缴费支出</t>
  </si>
  <si>
    <t xml:space="preserve">      粮油市场调控专项资金</t>
  </si>
  <si>
    <t xml:space="preserve">      机关事业单位职业年金缴费支出</t>
  </si>
  <si>
    <t xml:space="preserve">      对机关事业单位基本养老保险基金的补助</t>
  </si>
  <si>
    <t xml:space="preserve">      其他粮油事务支出</t>
  </si>
  <si>
    <t xml:space="preserve">      其他行政事业单位离退休支出</t>
  </si>
  <si>
    <t xml:space="preserve">    物资事务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</si>
  <si>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</si>
  <si>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</si>
  <si>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</si>
  <si>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</si>
  <si>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  铁路专用线</t>
  </si>
  <si>
    <t xml:space="preserve">    就业补助</t>
  </si>
  <si>
    <t xml:space="preserve">      护库武警和民兵支出</t>
  </si>
  <si>
    <t xml:space="preserve">      就业创业服务补贴</t>
  </si>
  <si>
    <t xml:space="preserve">      物资保管与保养</t>
  </si>
  <si>
    <t xml:space="preserve">      职业培训补贴</t>
  </si>
  <si>
    <t xml:space="preserve">      专项贷款利息</t>
  </si>
  <si>
    <t xml:space="preserve">      社会保险补贴</t>
  </si>
  <si>
    <t xml:space="preserve">      物资转移</t>
  </si>
  <si>
    <t xml:space="preserve">      公益性岗位补贴</t>
  </si>
  <si>
    <t xml:space="preserve">      物资轮换</t>
  </si>
  <si>
    <t xml:space="preserve">      职业技能鉴定补贴</t>
  </si>
  <si>
    <t xml:space="preserve">      仓库建设</t>
  </si>
  <si>
    <t xml:space="preserve">      就业见习补贴</t>
  </si>
  <si>
    <t xml:space="preserve">      仓库安防</t>
  </si>
  <si>
    <t xml:space="preserve">      高技能人才培养补助</t>
  </si>
  <si>
    <t xml:space="preserve">      求职创业补贴</t>
  </si>
  <si>
    <t xml:space="preserve">      其他物资事务支出</t>
  </si>
  <si>
    <t xml:space="preserve">      其他就业补助支出</t>
  </si>
  <si>
    <t xml:space="preserve">    能源储备</t>
  </si>
  <si>
    <t xml:space="preserve">    抚恤</t>
  </si>
  <si>
    <t xml:space="preserve">      石油储备支出</t>
  </si>
  <si>
    <t xml:space="preserve">      死亡抚恤</t>
  </si>
  <si>
    <t xml:space="preserve">      天然铀能源储备</t>
  </si>
  <si>
    <t xml:space="preserve">      伤残抚恤</t>
  </si>
  <si>
    <t xml:space="preserve">      煤炭储备</t>
  </si>
  <si>
    <t xml:space="preserve">      在乡复员、退伍军人生活补助</t>
  </si>
  <si>
    <t xml:space="preserve">      其他能源储备</t>
  </si>
  <si>
    <t xml:space="preserve">      优抚事业单位支出</t>
  </si>
  <si>
    <t xml:space="preserve">    粮油储备</t>
  </si>
  <si>
    <t xml:space="preserve">      义务兵优待</t>
  </si>
  <si>
    <t xml:space="preserve">      储备粮油补贴</t>
  </si>
  <si>
    <t xml:space="preserve">      农村籍退役士兵老年生活补助</t>
  </si>
  <si>
    <t xml:space="preserve">      储备粮油差价补贴</t>
  </si>
  <si>
    <t xml:space="preserve">      其他优抚支出</t>
  </si>
  <si>
    <t xml:space="preserve">      储备粮(油)库建设</t>
  </si>
  <si>
    <t xml:space="preserve">    退役安置</t>
  </si>
  <si>
    <t xml:space="preserve">      最低收购价政策支出</t>
  </si>
  <si>
    <t xml:space="preserve">      退役士兵安置</t>
  </si>
  <si>
    <t xml:space="preserve">      其他粮油储备支出</t>
  </si>
  <si>
    <t xml:space="preserve">      军队移交政府的离退休人员安置</t>
  </si>
  <si>
    <t xml:space="preserve">    重要商品储备</t>
  </si>
  <si>
    <t xml:space="preserve">      军队移交政府离退休干部管理机构</t>
  </si>
  <si>
    <t xml:space="preserve">      棉花储备</t>
  </si>
  <si>
    <t xml:space="preserve">      退役士兵管理教育</t>
  </si>
  <si>
    <t xml:space="preserve">      食糖储备</t>
  </si>
  <si>
    <t xml:space="preserve">      其他退役安置支出</t>
  </si>
  <si>
    <t xml:space="preserve">      肉类储备</t>
  </si>
  <si>
    <t xml:space="preserve">    社会福利</t>
  </si>
  <si>
    <t xml:space="preserve">      化肥储备</t>
  </si>
  <si>
    <t xml:space="preserve">      儿童福利</t>
  </si>
  <si>
    <t xml:space="preserve">      农药储备</t>
  </si>
  <si>
    <t xml:space="preserve">      老年福利</t>
  </si>
  <si>
    <t xml:space="preserve">      边销茶储备</t>
  </si>
  <si>
    <t xml:space="preserve">      假肢矫形</t>
  </si>
  <si>
    <t xml:space="preserve">      羊毛储备</t>
  </si>
  <si>
    <t xml:space="preserve">      殡葬</t>
  </si>
  <si>
    <t xml:space="preserve">      医药储备</t>
  </si>
  <si>
    <t xml:space="preserve">      社会福利事业单位</t>
  </si>
  <si>
    <t xml:space="preserve">      食盐储备</t>
  </si>
  <si>
    <t xml:space="preserve">      其他社会福利支出</t>
  </si>
  <si>
    <t xml:space="preserve">      战略物资储备</t>
  </si>
  <si>
    <t xml:space="preserve">    残疾人事业</t>
  </si>
  <si>
    <t xml:space="preserve">      其他重要商品储备支出</t>
  </si>
  <si>
    <t>二十一、灾害防治及应急管理支出</t>
  </si>
  <si>
    <t xml:space="preserve">    应急管理事务</t>
  </si>
  <si>
    <t xml:space="preserve">      残疾人康复</t>
  </si>
  <si>
    <t xml:space="preserve">      残疾人就业和扶贫</t>
  </si>
  <si>
    <t xml:space="preserve">      残疾人体育</t>
  </si>
  <si>
    <t xml:space="preserve">      灾害风险防治</t>
  </si>
  <si>
    <t xml:space="preserve">      残疾人生活和护理补贴</t>
  </si>
  <si>
    <t xml:space="preserve">      其他残疾人事业支出</t>
  </si>
  <si>
    <t xml:space="preserve">      安全监管</t>
  </si>
  <si>
    <t xml:space="preserve">    自然灾害生活救助</t>
  </si>
  <si>
    <t xml:space="preserve">      安全生产基础</t>
  </si>
  <si>
    <t xml:space="preserve">      中央自然灾害生活补助</t>
  </si>
  <si>
    <t xml:space="preserve">      应急救援 </t>
  </si>
  <si>
    <t xml:space="preserve">      地方自然灾害生活补助</t>
  </si>
  <si>
    <t xml:space="preserve">      应急管理</t>
  </si>
  <si>
    <t xml:space="preserve">      自然灾害灾后重建补助</t>
  </si>
  <si>
    <t xml:space="preserve">      其他自然灾害生活救助支出</t>
  </si>
  <si>
    <t xml:space="preserve">      其他应急管理支出</t>
  </si>
  <si>
    <t xml:space="preserve">    红十字事业</t>
  </si>
  <si>
    <t xml:space="preserve">    消防事务</t>
  </si>
  <si>
    <t xml:space="preserve">      其他红十字事业支出</t>
  </si>
  <si>
    <t xml:space="preserve">      消防应急救援</t>
  </si>
  <si>
    <t xml:space="preserve">    最低生活保障</t>
  </si>
  <si>
    <t xml:space="preserve">      其他消防事务支出</t>
  </si>
  <si>
    <t xml:space="preserve">      城市最低生活保障金支出</t>
  </si>
  <si>
    <t>二十二、预备费</t>
  </si>
  <si>
    <t xml:space="preserve">      农村最低生活保障金支出</t>
  </si>
  <si>
    <t>二十三、债务付息支出</t>
  </si>
  <si>
    <t xml:space="preserve">    临时救助</t>
  </si>
  <si>
    <t xml:space="preserve">  地方政府一般债务付息支出</t>
  </si>
  <si>
    <t xml:space="preserve">      临时救助支出</t>
  </si>
  <si>
    <t xml:space="preserve">    地方政府一般债券付息支出</t>
  </si>
  <si>
    <t xml:space="preserve">      流浪乞讨人员救助支出</t>
  </si>
  <si>
    <t xml:space="preserve">    地方政府向外国政府借款付息支出</t>
  </si>
  <si>
    <t xml:space="preserve">    特困人员救助供养</t>
  </si>
  <si>
    <t xml:space="preserve">    地方政府向国际组织借款付息支出</t>
  </si>
  <si>
    <t xml:space="preserve">      城市特困人员救助供养支出</t>
  </si>
  <si>
    <t xml:space="preserve">    地方政府其他一般债务付息支出</t>
  </si>
  <si>
    <t xml:space="preserve">      农村特困人员救助供养支出</t>
  </si>
  <si>
    <t>二十四、债务发行费用支出</t>
  </si>
  <si>
    <t xml:space="preserve">    补充道路交通事故社会救助基金</t>
  </si>
  <si>
    <t xml:space="preserve">  地方政府一般债务发行费用支出</t>
  </si>
  <si>
    <t xml:space="preserve">      交强险营业税补助基金支出</t>
  </si>
  <si>
    <t>二十五、其他支出</t>
  </si>
  <si>
    <t xml:space="preserve">      交强险罚款收入补助基金支出</t>
  </si>
  <si>
    <t xml:space="preserve">    年初预留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</si>
  <si>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</si>
  <si>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</si>
  <si>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</si>
  <si>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</si>
  <si>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</si>
  <si>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</si>
  <si>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</si>
  <si>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</si>
  <si>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</si>
  <si>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</si>
  <si>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</si>
  <si>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</si>
  <si>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</si>
  <si>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其他退役军人事务管理支出</t>
  </si>
  <si>
    <t xml:space="preserve">    其他社会保障和就业支出(款)</t>
  </si>
  <si>
    <t xml:space="preserve">      其他社会保障和就业支出(项)</t>
  </si>
  <si>
    <t>北辰区双口镇人民政府2020年一般公共支出决算经济分类明细表</t>
  </si>
  <si>
    <t>表四</t>
  </si>
  <si>
    <t>项         目</t>
  </si>
  <si>
    <r>
      <t xml:space="preserve">预 </t>
    </r>
    <r>
      <rPr>
        <sz val="12"/>
        <rFont val="黑体"/>
        <family val="3"/>
      </rPr>
      <t xml:space="preserve">  </t>
    </r>
    <r>
      <rPr>
        <sz val="12"/>
        <rFont val="黑体"/>
        <family val="3"/>
      </rPr>
      <t>算</t>
    </r>
  </si>
  <si>
    <t>　　一 般 公 共 支 出 合 计</t>
  </si>
  <si>
    <t>一、基本支出</t>
  </si>
  <si>
    <t>机关工资福利支出</t>
  </si>
  <si>
    <t>基本工资</t>
  </si>
  <si>
    <t>津贴补贴</t>
  </si>
  <si>
    <t>奖金</t>
  </si>
  <si>
    <t>伙食补助费</t>
  </si>
  <si>
    <t>绩效工资</t>
  </si>
  <si>
    <t>机关事业单位基本养老保障缴费</t>
  </si>
  <si>
    <t>职业年金缴费</t>
  </si>
  <si>
    <t>职工基本医疗保险缴费</t>
  </si>
  <si>
    <t>公务员医疗补助缴费</t>
  </si>
  <si>
    <t xml:space="preserve">       其他社会保障缴费</t>
  </si>
  <si>
    <t>住房公积金</t>
  </si>
  <si>
    <t>医疗费</t>
  </si>
  <si>
    <t>其他工资福利支出</t>
  </si>
  <si>
    <t>机关商品和服务支出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</si>
  <si>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</si>
  <si>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</si>
  <si>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</si>
  <si>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</si>
  <si>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</si>
  <si>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</si>
  <si>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</si>
  <si>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</si>
  <si>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</si>
  <si>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</si>
  <si>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</si>
  <si>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</si>
  <si>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</si>
  <si>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</si>
  <si>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</si>
  <si>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</si>
  <si>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</si>
  <si>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被撞购置费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</si>
  <si>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</si>
  <si>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</si>
  <si>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</si>
  <si>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</si>
  <si>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</si>
  <si>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</si>
  <si>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</si>
  <si>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税金及费加费用</t>
  </si>
  <si>
    <t>其他商品和服务支出</t>
  </si>
  <si>
    <t>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</si>
  <si>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</si>
  <si>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</si>
  <si>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</si>
  <si>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</si>
  <si>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</si>
  <si>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</si>
  <si>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</si>
  <si>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</si>
  <si>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</si>
  <si>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个人生产补贴</t>
  </si>
  <si>
    <t>其他对个人和家庭的补助支出</t>
  </si>
  <si>
    <t>资本性支出</t>
  </si>
  <si>
    <t>房屋建筑物购置</t>
  </si>
  <si>
    <t>办公设备购置</t>
  </si>
  <si>
    <t>专用设备购置</t>
  </si>
  <si>
    <t>基础设施建设</t>
  </si>
  <si>
    <t>信息网络及软件购置更新</t>
  </si>
  <si>
    <t>物资储备</t>
  </si>
  <si>
    <t>土地补偿</t>
  </si>
  <si>
    <t>安置补偿</t>
  </si>
  <si>
    <t>公务用车购置</t>
  </si>
  <si>
    <t>其他交通工具购置</t>
  </si>
  <si>
    <t>文物和陈列品购置</t>
  </si>
  <si>
    <t>无形资产购置</t>
  </si>
  <si>
    <t>其他资本性支出</t>
  </si>
  <si>
    <t>二、项目支出</t>
  </si>
  <si>
    <t>对企事业单位的补贴</t>
  </si>
  <si>
    <t>转移性支付</t>
  </si>
  <si>
    <t>基本建设支出</t>
  </si>
  <si>
    <t>北辰区双口镇人民政府2020年一般公共预算基本支出决算经济分类明细表</t>
  </si>
  <si>
    <t>合计</t>
  </si>
  <si>
    <t>北辰区双口镇人民政府2020年税收返还和一般公共预算转移支付决算表</t>
  </si>
  <si>
    <t>表五</t>
  </si>
  <si>
    <t>决算为调
整预算％</t>
  </si>
  <si>
    <r>
      <t>决算为上</t>
    </r>
    <r>
      <rPr>
        <sz val="12"/>
        <rFont val="黑体"/>
        <family val="3"/>
      </rPr>
      <t xml:space="preserve">
年决算％</t>
    </r>
  </si>
  <si>
    <t>区对街/乡/镇税收返还和转移支付合计</t>
  </si>
  <si>
    <t>一、区对街/乡/镇转移支付</t>
  </si>
  <si>
    <t>（一）一般性转移支付</t>
  </si>
  <si>
    <t>均衡性转移支付支出</t>
  </si>
  <si>
    <t>工资性转移支付支出</t>
  </si>
  <si>
    <t>体制性转移支付支出</t>
  </si>
  <si>
    <t>教育一般性转移支付支出</t>
  </si>
  <si>
    <t>科学技术一般性转移支付支出</t>
  </si>
  <si>
    <t>文化体育与传媒一般性转移支付支出</t>
  </si>
  <si>
    <t>社会保障和就业一般性转移支付支出</t>
  </si>
  <si>
    <t>医疗卫生与计划生育一般性转移支付支出</t>
  </si>
  <si>
    <t>节能环保一般性转移支付支出</t>
  </si>
  <si>
    <t>农林水一般性转移支付支出</t>
  </si>
  <si>
    <t>（二）专项转移支付</t>
  </si>
  <si>
    <t>一般公共服务</t>
  </si>
  <si>
    <t>国防</t>
  </si>
  <si>
    <t>公共安全</t>
  </si>
  <si>
    <t>教育</t>
  </si>
  <si>
    <t>科学技术</t>
  </si>
  <si>
    <t>文化体育与传媒</t>
  </si>
  <si>
    <t>社会保障和就业</t>
  </si>
  <si>
    <t>医疗卫生与计划生育</t>
  </si>
  <si>
    <t>节能环保</t>
  </si>
  <si>
    <t>城乡社区</t>
  </si>
  <si>
    <t>农林水</t>
  </si>
  <si>
    <t>交通运输</t>
  </si>
  <si>
    <t>资源勘探电力信息</t>
  </si>
  <si>
    <t>商业服务业等</t>
  </si>
  <si>
    <t>国土资源气象等事务</t>
  </si>
  <si>
    <t>住房保障</t>
  </si>
  <si>
    <t>二、区对街/乡/镇税收返还</t>
  </si>
  <si>
    <t>增值税税收返还支出</t>
  </si>
  <si>
    <t>所得税基数返还支出</t>
  </si>
  <si>
    <t>北辰区双口镇人民政府2020年政府一般债务限额和余额情况表</t>
  </si>
  <si>
    <t>表六</t>
  </si>
  <si>
    <t>金         额</t>
  </si>
  <si>
    <t>政府债券</t>
  </si>
  <si>
    <t>其他一般债务等</t>
  </si>
  <si>
    <r>
      <t>一、2019</t>
    </r>
    <r>
      <rPr>
        <sz val="12"/>
        <rFont val="黑体"/>
        <family val="3"/>
      </rPr>
      <t>年末政府一般债务余额</t>
    </r>
  </si>
  <si>
    <r>
      <t>二、2</t>
    </r>
    <r>
      <rPr>
        <sz val="12"/>
        <rFont val="宋体"/>
        <family val="0"/>
      </rPr>
      <t>0</t>
    </r>
    <r>
      <rPr>
        <sz val="12"/>
        <rFont val="宋体"/>
        <family val="0"/>
      </rPr>
      <t>20</t>
    </r>
    <r>
      <rPr>
        <sz val="12"/>
        <rFont val="宋体"/>
        <family val="0"/>
      </rPr>
      <t>年末政府一般债务余额限额</t>
    </r>
  </si>
  <si>
    <r>
      <t>三、2020</t>
    </r>
    <r>
      <rPr>
        <sz val="12"/>
        <rFont val="宋体"/>
        <family val="0"/>
      </rPr>
      <t>年政府一般债务举借额</t>
    </r>
  </si>
  <si>
    <r>
      <t>四、2</t>
    </r>
    <r>
      <rPr>
        <sz val="12"/>
        <rFont val="宋体"/>
        <family val="0"/>
      </rPr>
      <t>0</t>
    </r>
    <r>
      <rPr>
        <sz val="12"/>
        <rFont val="宋体"/>
        <family val="0"/>
      </rPr>
      <t>20</t>
    </r>
    <r>
      <rPr>
        <sz val="12"/>
        <rFont val="宋体"/>
        <family val="0"/>
      </rPr>
      <t>年政府一般债务还本额</t>
    </r>
  </si>
  <si>
    <r>
      <t>五、2</t>
    </r>
    <r>
      <rPr>
        <sz val="12"/>
        <rFont val="宋体"/>
        <family val="0"/>
      </rPr>
      <t>0</t>
    </r>
    <r>
      <rPr>
        <sz val="12"/>
        <rFont val="宋体"/>
        <family val="0"/>
      </rPr>
      <t>20</t>
    </r>
    <r>
      <rPr>
        <sz val="12"/>
        <rFont val="宋体"/>
        <family val="0"/>
      </rPr>
      <t>年末政府一般债务余额</t>
    </r>
  </si>
  <si>
    <t>备注：此表为空表</t>
  </si>
  <si>
    <t>政府性基金预算</t>
  </si>
  <si>
    <t>北辰区双口镇人民政府2020年政府性基金收入决算表</t>
  </si>
  <si>
    <t>表七</t>
  </si>
  <si>
    <t>政 府 性 基 金 收 入 合 计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</si>
  <si>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国有土地使用权出让收入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</si>
  <si>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政府收益</t>
    </r>
  </si>
  <si>
    <t xml:space="preserve"> 土地整理成本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</si>
  <si>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新增建设用地土地有偿使用费收入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</si>
  <si>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政府住房基金收入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</si>
  <si>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散装水泥专项资金收入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</si>
  <si>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新型墙体材料专项基金收入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</si>
  <si>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彩票公益金收入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</si>
  <si>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其他政府性基金收入</t>
    </r>
  </si>
  <si>
    <t xml:space="preserve">  政 府 性 基 金 收 入 合 计</t>
  </si>
  <si>
    <t xml:space="preserve">  加：转移支付收入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</si>
  <si>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上年结余收入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</si>
  <si>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调入调出资金等</t>
    </r>
  </si>
  <si>
    <t xml:space="preserve">      专项债务转贷收入</t>
  </si>
  <si>
    <t xml:space="preserve">  政 府 性 基 金 收 入 总 计</t>
  </si>
  <si>
    <t>北辰区双口镇人民政府2020年政府性基金支出决算表</t>
  </si>
  <si>
    <t>表八</t>
  </si>
  <si>
    <t>政 府 性 基 金 支 出 合 计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</si>
  <si>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文化体育与传媒支出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</si>
  <si>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社会保障和就业支出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</si>
  <si>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城乡社区支出</t>
    </r>
  </si>
  <si>
    <t xml:space="preserve">  交通运输支出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</si>
  <si>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资源勘探电力信息等支出</t>
    </r>
  </si>
  <si>
    <r>
      <t xml:space="preserve">  …</t>
    </r>
    <r>
      <rPr>
        <sz val="12"/>
        <rFont val="宋体"/>
        <family val="0"/>
      </rPr>
      <t>…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</si>
  <si>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其他支出</t>
    </r>
  </si>
  <si>
    <t xml:space="preserve">   加/减：……</t>
  </si>
  <si>
    <t>政 府 性 基 金 支 出 总 计</t>
  </si>
  <si>
    <t>政 府 性 基 金 收 入 总 计</t>
  </si>
  <si>
    <t>减：政府性基金支出总计</t>
  </si>
  <si>
    <t>政 府 性 基 金 结 余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</si>
  <si>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结转项目资金</t>
    </r>
  </si>
  <si>
    <t>北辰区2020年区对双口镇政府性基金转移支付决算表</t>
  </si>
  <si>
    <t>表九</t>
  </si>
  <si>
    <t>区对镇转移支付合计</t>
  </si>
  <si>
    <t xml:space="preserve">    一、一般性转移支付</t>
  </si>
  <si>
    <t xml:space="preserve">    体制性转移支付支出</t>
  </si>
  <si>
    <t xml:space="preserve">    二、专项转移支付</t>
  </si>
  <si>
    <t xml:space="preserve">    城乡社区支出</t>
  </si>
  <si>
    <t xml:space="preserve">    商业服务业等支出</t>
  </si>
  <si>
    <t xml:space="preserve">    其中：彩票公益金安排的支出</t>
  </si>
  <si>
    <t>北辰区双口镇2020年政府专项债务限额和余额情况表</t>
  </si>
  <si>
    <t>表十</t>
  </si>
  <si>
    <t>其他专项债务等</t>
  </si>
  <si>
    <r>
      <t>一、2019</t>
    </r>
    <r>
      <rPr>
        <sz val="12"/>
        <rFont val="黑体"/>
        <family val="3"/>
      </rPr>
      <t>年末政府专项债务余额</t>
    </r>
  </si>
  <si>
    <r>
      <t>二、2020</t>
    </r>
    <r>
      <rPr>
        <sz val="12"/>
        <rFont val="宋体"/>
        <family val="0"/>
      </rPr>
      <t>年末政府专项债务余额限额</t>
    </r>
  </si>
  <si>
    <r>
      <t>三、2020</t>
    </r>
    <r>
      <rPr>
        <sz val="12"/>
        <rFont val="宋体"/>
        <family val="0"/>
      </rPr>
      <t>年政府专项债务举借额</t>
    </r>
  </si>
  <si>
    <r>
      <t>四、2020</t>
    </r>
    <r>
      <rPr>
        <sz val="12"/>
        <rFont val="宋体"/>
        <family val="0"/>
      </rPr>
      <t>年政府专项债务还本额</t>
    </r>
  </si>
  <si>
    <r>
      <t>五、2020</t>
    </r>
    <r>
      <rPr>
        <sz val="12"/>
        <rFont val="宋体"/>
        <family val="0"/>
      </rPr>
      <t>年末政府专项债务余额</t>
    </r>
  </si>
  <si>
    <t>国有资本经营预算</t>
  </si>
  <si>
    <t>北辰区双口镇2020年国有资本经营收入决算表</t>
  </si>
  <si>
    <t>表十一</t>
  </si>
  <si>
    <t>决算为调整           预算％</t>
  </si>
  <si>
    <t>国有资本经营收入合计</t>
  </si>
  <si>
    <t>一、利润收入</t>
  </si>
  <si>
    <t>石油石化企业利润收入</t>
  </si>
  <si>
    <t xml:space="preserve">       电力企业利润收入</t>
  </si>
  <si>
    <t>电信企业利润收入</t>
  </si>
  <si>
    <t>……</t>
  </si>
  <si>
    <t>二、股利、股息收入</t>
  </si>
  <si>
    <r>
      <t xml:space="preserve">   </t>
    </r>
    <r>
      <rPr>
        <sz val="12"/>
        <rFont val="宋体"/>
        <family val="0"/>
      </rPr>
      <t>……</t>
    </r>
  </si>
  <si>
    <t>国 有 资 本 经 营 收 入 合 计</t>
  </si>
  <si>
    <r>
      <t xml:space="preserve">    加</t>
    </r>
    <r>
      <rPr>
        <sz val="12"/>
        <rFont val="宋体"/>
        <family val="0"/>
      </rPr>
      <t>/</t>
    </r>
    <r>
      <rPr>
        <sz val="12"/>
        <rFont val="宋体"/>
        <family val="0"/>
      </rPr>
      <t>减：……</t>
    </r>
  </si>
  <si>
    <t>国 有 资 本 经 营 收 入 总 计</t>
  </si>
  <si>
    <t>北辰区双口镇2020年国有资本经营支出决算表</t>
  </si>
  <si>
    <t>表十二</t>
  </si>
  <si>
    <t>国有资本经营支出合计</t>
  </si>
  <si>
    <t xml:space="preserve">一、解决历史遗留问题及改革成本支出  </t>
  </si>
  <si>
    <t xml:space="preserve">    厂办大集体改革支出</t>
  </si>
  <si>
    <r>
      <t xml:space="preserve">       …</t>
    </r>
    <r>
      <rPr>
        <sz val="12"/>
        <color indexed="8"/>
        <rFont val="宋体"/>
        <family val="0"/>
      </rPr>
      <t>…</t>
    </r>
  </si>
  <si>
    <t xml:space="preserve">二、国有企业资本金注入 </t>
  </si>
  <si>
    <t>减：国有资本经营支出</t>
  </si>
  <si>
    <t>国 有 资 本 经 营 结 余</t>
  </si>
  <si>
    <t>北辰区2020年区双口镇国有资本经营转移支付决算表</t>
  </si>
  <si>
    <t>表十三</t>
  </si>
  <si>
    <t>决算为上
年执行％</t>
  </si>
  <si>
    <t>区对街/乡/镇转移支付合计</t>
  </si>
  <si>
    <t>地区一</t>
  </si>
  <si>
    <r>
      <t xml:space="preserve"> …</t>
    </r>
    <r>
      <rPr>
        <sz val="12"/>
        <rFont val="宋体"/>
        <family val="0"/>
      </rPr>
      <t>…</t>
    </r>
  </si>
  <si>
    <t>地区二</t>
  </si>
  <si>
    <t>地区三</t>
  </si>
  <si>
    <t>社会保险基金预算</t>
  </si>
  <si>
    <t>北辰区双口镇人民政府2020年社会保险基金收入决算表</t>
  </si>
  <si>
    <t>表十四</t>
  </si>
  <si>
    <r>
      <t xml:space="preserve">决   </t>
    </r>
    <r>
      <rPr>
        <sz val="12"/>
        <rFont val="黑体"/>
        <family val="3"/>
      </rPr>
      <t>算</t>
    </r>
  </si>
  <si>
    <t>决算为      预算％</t>
  </si>
  <si>
    <t>社 会 保 险 基 金 收 入 合 计</t>
  </si>
  <si>
    <t xml:space="preserve">    其中：保险费收入</t>
  </si>
  <si>
    <t xml:space="preserve">          ……</t>
  </si>
  <si>
    <t>一、企业职工基本养老保险基金收入</t>
  </si>
  <si>
    <t>二、城乡居民基本养老保险基金收入</t>
  </si>
  <si>
    <t>北辰区双口镇人民政府2020年社会保险基金支出决算表</t>
  </si>
  <si>
    <t>表十五</t>
  </si>
  <si>
    <t>决算为上
年决算％</t>
  </si>
  <si>
    <t>社 会 保 险 基 金 支 出 合 计</t>
  </si>
  <si>
    <t>一、企业职工基本养老保险基金支出</t>
  </si>
  <si>
    <t>　　其中：基本养老金</t>
  </si>
  <si>
    <r>
      <t xml:space="preserve">          </t>
    </r>
    <r>
      <rPr>
        <sz val="12"/>
        <color indexed="8"/>
        <rFont val="宋体"/>
        <family val="0"/>
      </rPr>
      <t>……</t>
    </r>
  </si>
  <si>
    <r>
      <t>二、城乡居民基本养老保险基金</t>
    </r>
    <r>
      <rPr>
        <sz val="12"/>
        <color indexed="8"/>
        <rFont val="宋体"/>
        <family val="0"/>
      </rPr>
      <t>支出</t>
    </r>
  </si>
  <si>
    <t>有关情况说明</t>
  </si>
  <si>
    <t>北辰区双口镇2020年政府决算公开有关情况说明</t>
  </si>
  <si>
    <t>表十六</t>
  </si>
  <si>
    <t xml:space="preserve">        关于北辰区双口镇人民政府2020年政府决算
                 有关事项的情况说明
一、转移支付执行情况
   区对镇转移支付2162万元，其中：一般转移支出74万元；专项转移支付2088万元，主要用于社会保障和就业方面的支出。
二、举借政府债务情况
   双口镇无政府债务。
三、预算绩效工作开展情况
    2020年我镇开展的预算绩效项目46个，涉及预算金额是25782080元，主要有食堂外包服务、妇联活动经费、地志出版费、临时工工资及工会匹配、村级组织运转经费、团委活动经费、宣传相关经费、基层司法相关支出、维稳综治经费、巡逻队、公安协勤等经费、禁毒工作经费、护路、六一儿童节慰问金、学校幼儿园设施设备维修、河头学校至双河校车费、成校培训费、农改相关支出、审计业务、计生相关支出、计划生育手术费，奖扶资金、村镇卫生一体化、文化中心建设支出、文化活动相关支出、儿童福利、丧葬事务、养老补贴、丧葬补贴、春节慰问、宣传经费、临时救助、农村五保供养支出、百岁老人生活补贴、社会保障类下划支出（殡葬）、优抚物价补贴、退役军人相关经费、优抚对象死亡抚恤、优抚对象伤残抚恤、在乡复员退伍军人生活补助、农村籍老年退役士兵生活补助、武装相关支出等，我镇对这些项目年初做好项目预算绩效目标管理，年中实时监控，年末进行测评,做到项目资金的使用严格把控、合理安排，项目的实施最终获得群众满意度平均高达90%。总体来说，这些项目预算绩效工作开展情况良好。</t>
  </si>
</sst>
</file>

<file path=xl/styles.xml><?xml version="1.0" encoding="utf-8"?>
<styleSheet xmlns="http://schemas.openxmlformats.org/spreadsheetml/2006/main">
  <numFmts count="3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-&quot;$&quot;* #,##0_-;\-&quot;$&quot;* #,##0_-;_-&quot;$&quot;* &quot;-&quot;_-;_-@_-"/>
    <numFmt numFmtId="179" formatCode="#,##0;\(#,##0\)"/>
    <numFmt numFmtId="180" formatCode="0;_琀"/>
    <numFmt numFmtId="181" formatCode="yyyy&quot;年&quot;m&quot;月&quot;d&quot;日&quot;;@"/>
    <numFmt numFmtId="182" formatCode="0.0"/>
    <numFmt numFmtId="183" formatCode="_-* #,##0&quot;$&quot;_-;\-* #,##0&quot;$&quot;_-;_-* &quot;-&quot;&quot;$&quot;_-;_-@_-"/>
    <numFmt numFmtId="184" formatCode="_(&quot;$&quot;* #,##0.00_);_(&quot;$&quot;* \(#,##0.00\);_(&quot;$&quot;* &quot;-&quot;??_);_(@_)"/>
    <numFmt numFmtId="185" formatCode="#,##0;\-#,##0;&quot;-&quot;"/>
    <numFmt numFmtId="186" formatCode="_-* #,##0_$_-;\-* #,##0_$_-;_-* &quot;-&quot;_$_-;_-@_-"/>
    <numFmt numFmtId="187" formatCode="_-* #,##0.00&quot;$&quot;_-;\-* #,##0.00&quot;$&quot;_-;_-* &quot;-&quot;??&quot;$&quot;_-;_-@_-"/>
    <numFmt numFmtId="188" formatCode="\$#,##0.00;\(\$#,##0.00\)"/>
    <numFmt numFmtId="189" formatCode="\$#,##0;\(\$#,##0\)"/>
    <numFmt numFmtId="190" formatCode="_-* #,##0.00_$_-;\-* #,##0.00_$_-;_-* &quot;-&quot;??_$_-;_-@_-"/>
    <numFmt numFmtId="191" formatCode="0.0%"/>
    <numFmt numFmtId="192" formatCode="#,##0_ "/>
    <numFmt numFmtId="193" formatCode="0.00_ "/>
    <numFmt numFmtId="194" formatCode="0.0_ "/>
    <numFmt numFmtId="195" formatCode="0.0_);[Red]\(0.0\)"/>
    <numFmt numFmtId="196" formatCode="#,##0.0_ "/>
    <numFmt numFmtId="197" formatCode="#,##0.0_);[Red]\(#,##0.0\)"/>
    <numFmt numFmtId="198" formatCode="#,##0_);[Red]\(#,##0\)"/>
    <numFmt numFmtId="199" formatCode="_ * #,##0_ ;_ * \-#,##0_ ;_ * &quot;-&quot;??_ ;_ @_ "/>
    <numFmt numFmtId="200" formatCode="0_);\(0\)"/>
    <numFmt numFmtId="201" formatCode="0_ "/>
  </numFmts>
  <fonts count="9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name val="SimSun"/>
      <family val="0"/>
    </font>
    <font>
      <sz val="22"/>
      <name val="黑体"/>
      <family val="3"/>
    </font>
    <font>
      <sz val="14"/>
      <name val="宋体"/>
      <family val="0"/>
    </font>
    <font>
      <sz val="18"/>
      <name val="黑体"/>
      <family val="3"/>
    </font>
    <font>
      <sz val="40"/>
      <name val="华文中宋"/>
      <family val="0"/>
    </font>
    <font>
      <sz val="12"/>
      <name val="黑体"/>
      <family val="3"/>
    </font>
    <font>
      <sz val="13"/>
      <name val="宋体"/>
      <family val="0"/>
    </font>
    <font>
      <sz val="13"/>
      <name val="东文宋体"/>
      <family val="0"/>
    </font>
    <font>
      <sz val="21"/>
      <name val="黑体"/>
      <family val="3"/>
    </font>
    <font>
      <sz val="12"/>
      <color indexed="8"/>
      <name val="Arial"/>
      <family val="2"/>
    </font>
    <font>
      <sz val="12"/>
      <color indexed="8"/>
      <name val="黑体"/>
      <family val="3"/>
    </font>
    <font>
      <sz val="24"/>
      <name val="宋体"/>
      <family val="0"/>
    </font>
    <font>
      <sz val="22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b/>
      <sz val="48"/>
      <name val="华文中宋"/>
      <family val="0"/>
    </font>
    <font>
      <sz val="28"/>
      <name val="华文新魏"/>
      <family val="0"/>
    </font>
    <font>
      <sz val="24"/>
      <name val="华文中宋"/>
      <family val="0"/>
    </font>
    <font>
      <sz val="12"/>
      <name val="华文新魏"/>
      <family val="0"/>
    </font>
    <font>
      <b/>
      <sz val="28"/>
      <name val="宋体"/>
      <family val="0"/>
    </font>
    <font>
      <b/>
      <sz val="28"/>
      <name val="仿宋_GB2312"/>
      <family val="0"/>
    </font>
    <font>
      <sz val="11"/>
      <color indexed="8"/>
      <name val="宋体"/>
      <family val="0"/>
    </font>
    <font>
      <sz val="12"/>
      <name val="Segoe UI"/>
      <family val="2"/>
    </font>
    <font>
      <sz val="12"/>
      <name val="东文宋体"/>
      <family val="0"/>
    </font>
    <font>
      <sz val="20"/>
      <name val="黑体"/>
      <family val="3"/>
    </font>
    <font>
      <sz val="12"/>
      <color indexed="63"/>
      <name val="宋体"/>
      <family val="0"/>
    </font>
    <font>
      <b/>
      <sz val="12"/>
      <name val="黑体"/>
      <family val="3"/>
    </font>
    <font>
      <sz val="14"/>
      <name val="Times New Roman"/>
      <family val="1"/>
    </font>
    <font>
      <sz val="12"/>
      <name val="Times New Roman"/>
      <family val="1"/>
    </font>
    <font>
      <b/>
      <sz val="24"/>
      <name val="Times New Roman"/>
      <family val="1"/>
    </font>
    <font>
      <sz val="14"/>
      <name val="黑体"/>
      <family val="3"/>
    </font>
    <font>
      <sz val="28"/>
      <name val="Times New Roman"/>
      <family val="1"/>
    </font>
    <font>
      <sz val="16"/>
      <name val="黑体"/>
      <family val="3"/>
    </font>
    <font>
      <sz val="28"/>
      <name val="华文中宋"/>
      <family val="0"/>
    </font>
    <font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2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2"/>
      <color indexed="17"/>
      <name val="宋体"/>
      <family val="0"/>
    </font>
    <font>
      <b/>
      <sz val="10"/>
      <name val="Arial"/>
      <family val="2"/>
    </font>
    <font>
      <sz val="10.5"/>
      <color indexed="20"/>
      <name val="宋体"/>
      <family val="0"/>
    </font>
    <font>
      <sz val="12"/>
      <color indexed="17"/>
      <name val="楷体_GB2312"/>
      <family val="0"/>
    </font>
    <font>
      <sz val="10"/>
      <name val="Times New Roman"/>
      <family val="1"/>
    </font>
    <font>
      <sz val="10"/>
      <name val="宋体"/>
      <family val="0"/>
    </font>
    <font>
      <b/>
      <sz val="10"/>
      <name val="MS Sans Serif"/>
      <family val="2"/>
    </font>
    <font>
      <sz val="12"/>
      <color indexed="16"/>
      <name val="宋体"/>
      <family val="0"/>
    </font>
    <font>
      <sz val="10.5"/>
      <color indexed="17"/>
      <name val="宋体"/>
      <family val="0"/>
    </font>
    <font>
      <b/>
      <sz val="11"/>
      <color indexed="42"/>
      <name val="宋体"/>
      <family val="0"/>
    </font>
    <font>
      <sz val="8"/>
      <name val="Times New Roman"/>
      <family val="1"/>
    </font>
    <font>
      <sz val="12"/>
      <name val="Arial"/>
      <family val="2"/>
    </font>
    <font>
      <b/>
      <sz val="12"/>
      <color indexed="8"/>
      <name val="宋体"/>
      <family val="0"/>
    </font>
    <font>
      <sz val="11"/>
      <color indexed="42"/>
      <name val="宋体"/>
      <family val="0"/>
    </font>
    <font>
      <b/>
      <sz val="12"/>
      <name val="Arial"/>
      <family val="2"/>
    </font>
    <font>
      <sz val="11"/>
      <name val="ＭＳ Ｐゴシック"/>
      <family val="2"/>
    </font>
    <font>
      <sz val="12"/>
      <name val="바탕체"/>
      <family val="3"/>
    </font>
    <font>
      <sz val="12"/>
      <color indexed="20"/>
      <name val="楷体_GB2312"/>
      <family val="0"/>
    </font>
    <font>
      <u val="single"/>
      <sz val="12"/>
      <color indexed="36"/>
      <name val="宋体"/>
      <family val="0"/>
    </font>
    <font>
      <sz val="12"/>
      <name val="Courier"/>
      <family val="2"/>
    </font>
    <font>
      <sz val="7"/>
      <name val="Small Fonts"/>
      <family val="2"/>
    </font>
    <font>
      <sz val="9"/>
      <color indexed="20"/>
      <name val="宋体"/>
      <family val="0"/>
    </font>
    <font>
      <b/>
      <i/>
      <sz val="16"/>
      <name val="Helv"/>
      <family val="2"/>
    </font>
    <font>
      <sz val="12"/>
      <name val="Helv"/>
      <family val="2"/>
    </font>
    <font>
      <sz val="12"/>
      <name val="官帕眉"/>
      <family val="0"/>
    </font>
    <font>
      <sz val="8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b/>
      <sz val="13"/>
      <color indexed="62"/>
      <name val="宋体"/>
      <family val="0"/>
    </font>
    <font>
      <b/>
      <sz val="18"/>
      <name val="Arial"/>
      <family val="2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b/>
      <sz val="24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3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/>
      <bottom style="thick">
        <color indexed="49"/>
      </bottom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/>
      <top style="hair"/>
      <bottom style="hair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38" fillId="2" borderId="0" applyNumberFormat="0" applyBorder="0" applyAlignment="0" applyProtection="0"/>
    <xf numFmtId="0" fontId="39" fillId="4" borderId="1" applyNumberFormat="0" applyAlignment="0" applyProtection="0"/>
    <xf numFmtId="0" fontId="38" fillId="2" borderId="0" applyNumberFormat="0" applyBorder="0" applyAlignment="0" applyProtection="0"/>
    <xf numFmtId="44" fontId="0" fillId="0" borderId="0" applyFont="0" applyFill="0" applyBorder="0" applyAlignment="0" applyProtection="0"/>
    <xf numFmtId="0" fontId="40" fillId="3" borderId="0" applyNumberFormat="0" applyBorder="0" applyAlignment="0" applyProtection="0"/>
    <xf numFmtId="0" fontId="2" fillId="5" borderId="0" applyNumberFormat="0" applyBorder="0" applyAlignment="0" applyProtection="0"/>
    <xf numFmtId="176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41" fillId="7" borderId="1" applyNumberFormat="0" applyAlignment="0" applyProtection="0"/>
    <xf numFmtId="0" fontId="40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177" fontId="0" fillId="0" borderId="0" applyFont="0" applyFill="0" applyBorder="0" applyAlignment="0" applyProtection="0"/>
    <xf numFmtId="0" fontId="40" fillId="3" borderId="0" applyNumberFormat="0" applyBorder="0" applyAlignment="0" applyProtection="0"/>
    <xf numFmtId="0" fontId="40" fillId="8" borderId="0" applyNumberFormat="0" applyBorder="0" applyAlignment="0" applyProtection="0"/>
    <xf numFmtId="0" fontId="42" fillId="6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38" fillId="2" borderId="0" applyNumberFormat="0" applyBorder="0" applyAlignment="0" applyProtection="0"/>
    <xf numFmtId="0" fontId="94" fillId="0" borderId="0" applyNumberFormat="0" applyFill="0" applyBorder="0" applyAlignment="0" applyProtection="0"/>
    <xf numFmtId="0" fontId="44" fillId="9" borderId="0" applyNumberFormat="0" applyBorder="0" applyAlignment="0" applyProtection="0"/>
    <xf numFmtId="0" fontId="40" fillId="3" borderId="0" applyNumberFormat="0" applyBorder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0" fillId="10" borderId="2" applyNumberFormat="0" applyFont="0" applyAlignment="0" applyProtection="0"/>
    <xf numFmtId="0" fontId="38" fillId="2" borderId="0" applyNumberFormat="0" applyBorder="0" applyAlignment="0" applyProtection="0"/>
    <xf numFmtId="0" fontId="24" fillId="0" borderId="0">
      <alignment vertical="center"/>
      <protection/>
    </xf>
    <xf numFmtId="0" fontId="40" fillId="3" borderId="0" applyNumberFormat="0" applyBorder="0" applyAlignment="0" applyProtection="0"/>
    <xf numFmtId="0" fontId="42" fillId="11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48" fillId="0" borderId="0">
      <alignment horizontal="centerContinuous" vertical="center"/>
      <protection/>
    </xf>
    <xf numFmtId="0" fontId="38" fillId="1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9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51" fillId="0" borderId="4" applyNumberFormat="0" applyFill="0" applyAlignment="0" applyProtection="0"/>
    <xf numFmtId="9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0" fillId="0" borderId="0">
      <alignment/>
      <protection/>
    </xf>
    <xf numFmtId="0" fontId="40" fillId="3" borderId="0" applyNumberFormat="0" applyBorder="0" applyAlignment="0" applyProtection="0"/>
    <xf numFmtId="0" fontId="38" fillId="2" borderId="0" applyNumberFormat="0" applyBorder="0" applyAlignment="0" applyProtection="0"/>
    <xf numFmtId="0" fontId="42" fillId="13" borderId="0" applyNumberFormat="0" applyBorder="0" applyAlignment="0" applyProtection="0"/>
    <xf numFmtId="0" fontId="46" fillId="0" borderId="5" applyNumberFormat="0" applyFill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2" fillId="14" borderId="0" applyNumberFormat="0" applyBorder="0" applyAlignment="0" applyProtection="0"/>
    <xf numFmtId="0" fontId="52" fillId="7" borderId="6" applyNumberFormat="0" applyAlignment="0" applyProtection="0"/>
    <xf numFmtId="0" fontId="53" fillId="0" borderId="0">
      <alignment/>
      <protection/>
    </xf>
    <xf numFmtId="0" fontId="0" fillId="0" borderId="0">
      <alignment vertical="center"/>
      <protection/>
    </xf>
    <xf numFmtId="0" fontId="39" fillId="4" borderId="1" applyNumberFormat="0" applyAlignment="0" applyProtection="0"/>
    <xf numFmtId="0" fontId="41" fillId="7" borderId="1" applyNumberFormat="0" applyAlignment="0" applyProtection="0"/>
    <xf numFmtId="0" fontId="54" fillId="15" borderId="7" applyNumberFormat="0" applyAlignment="0" applyProtection="0"/>
    <xf numFmtId="0" fontId="38" fillId="2" borderId="0" applyNumberFormat="0" applyBorder="0" applyAlignment="0" applyProtection="0"/>
    <xf numFmtId="0" fontId="24" fillId="12" borderId="0" applyNumberFormat="0" applyBorder="0" applyAlignment="0" applyProtection="0"/>
    <xf numFmtId="0" fontId="40" fillId="3" borderId="0" applyNumberFormat="0" applyBorder="0" applyAlignment="0" applyProtection="0"/>
    <xf numFmtId="0" fontId="24" fillId="4" borderId="0" applyNumberFormat="0" applyBorder="0" applyAlignment="0" applyProtection="0"/>
    <xf numFmtId="178" fontId="55" fillId="0" borderId="0" applyFont="0" applyFill="0" applyBorder="0" applyAlignment="0" applyProtection="0"/>
    <xf numFmtId="0" fontId="40" fillId="3" borderId="0" applyNumberFormat="0" applyBorder="0" applyAlignment="0" applyProtection="0"/>
    <xf numFmtId="0" fontId="42" fillId="16" borderId="0" applyNumberFormat="0" applyBorder="0" applyAlignment="0" applyProtection="0"/>
    <xf numFmtId="0" fontId="40" fillId="3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40" fillId="3" borderId="0" applyNumberFormat="0" applyBorder="0" applyAlignment="0" applyProtection="0"/>
    <xf numFmtId="0" fontId="38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38" fillId="12" borderId="0" applyNumberFormat="0" applyBorder="0" applyAlignment="0" applyProtection="0"/>
    <xf numFmtId="0" fontId="58" fillId="0" borderId="10" applyNumberFormat="0" applyFill="0" applyAlignment="0" applyProtection="0"/>
    <xf numFmtId="0" fontId="31" fillId="0" borderId="0" applyFont="0" applyFill="0" applyBorder="0" applyAlignment="0" applyProtection="0"/>
    <xf numFmtId="0" fontId="38" fillId="2" borderId="0" applyNumberFormat="0" applyBorder="0" applyAlignment="0" applyProtection="0"/>
    <xf numFmtId="0" fontId="59" fillId="17" borderId="0" applyNumberFormat="0" applyBorder="0" applyAlignment="0" applyProtection="0"/>
    <xf numFmtId="0" fontId="24" fillId="8" borderId="0" applyNumberFormat="0" applyBorder="0" applyAlignment="0" applyProtection="0"/>
    <xf numFmtId="0" fontId="42" fillId="18" borderId="0" applyNumberFormat="0" applyBorder="0" applyAlignment="0" applyProtection="0"/>
    <xf numFmtId="0" fontId="38" fillId="2" borderId="0" applyNumberFormat="0" applyBorder="0" applyAlignment="0" applyProtection="0"/>
    <xf numFmtId="43" fontId="0" fillId="0" borderId="0" applyFon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8" fillId="2" borderId="0" applyNumberFormat="0" applyBorder="0" applyAlignment="0" applyProtection="0"/>
    <xf numFmtId="0" fontId="24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60" fillId="3" borderId="0" applyNumberFormat="0" applyBorder="0" applyAlignment="0" applyProtection="0"/>
    <xf numFmtId="0" fontId="52" fillId="7" borderId="6" applyNumberFormat="0" applyAlignment="0" applyProtection="0"/>
    <xf numFmtId="0" fontId="24" fillId="11" borderId="0" applyNumberFormat="0" applyBorder="0" applyAlignment="0" applyProtection="0"/>
    <xf numFmtId="0" fontId="38" fillId="2" borderId="0" applyNumberFormat="0" applyBorder="0" applyAlignment="0" applyProtection="0"/>
    <xf numFmtId="176" fontId="0" fillId="0" borderId="0" applyFont="0" applyFill="0" applyBorder="0" applyAlignment="0" applyProtection="0"/>
    <xf numFmtId="0" fontId="42" fillId="21" borderId="0" applyNumberFormat="0" applyBorder="0" applyAlignment="0" applyProtection="0"/>
    <xf numFmtId="180" fontId="61" fillId="0" borderId="0" applyFont="0" applyFill="0" applyBorder="0" applyAlignment="0" applyProtection="0"/>
    <xf numFmtId="0" fontId="40" fillId="3" borderId="0" applyNumberFormat="0" applyBorder="0" applyAlignment="0" applyProtection="0"/>
    <xf numFmtId="0" fontId="42" fillId="14" borderId="0" applyNumberFormat="0" applyBorder="0" applyAlignment="0" applyProtection="0"/>
    <xf numFmtId="0" fontId="38" fillId="12" borderId="0" applyNumberFormat="0" applyBorder="0" applyAlignment="0" applyProtection="0"/>
    <xf numFmtId="0" fontId="38" fillId="2" borderId="0" applyNumberFormat="0" applyBorder="0" applyAlignment="0" applyProtection="0"/>
    <xf numFmtId="0" fontId="24" fillId="12" borderId="0" applyNumberFormat="0" applyBorder="0" applyAlignment="0" applyProtection="0"/>
    <xf numFmtId="0" fontId="40" fillId="3" borderId="0" applyNumberFormat="0" applyBorder="0" applyAlignment="0" applyProtection="0"/>
    <xf numFmtId="0" fontId="24" fillId="12" borderId="0" applyNumberFormat="0" applyBorder="0" applyAlignment="0" applyProtection="0"/>
    <xf numFmtId="0" fontId="42" fillId="22" borderId="0" applyNumberFormat="0" applyBorder="0" applyAlignment="0" applyProtection="0"/>
    <xf numFmtId="0" fontId="38" fillId="2" borderId="0" applyNumberFormat="0" applyBorder="0" applyAlignment="0" applyProtection="0"/>
    <xf numFmtId="0" fontId="24" fillId="20" borderId="0" applyNumberFormat="0" applyBorder="0" applyAlignment="0" applyProtection="0"/>
    <xf numFmtId="0" fontId="38" fillId="2" borderId="0" applyNumberFormat="0" applyBorder="0" applyAlignment="0" applyProtection="0"/>
    <xf numFmtId="0" fontId="42" fillId="22" borderId="0" applyNumberFormat="0" applyBorder="0" applyAlignment="0" applyProtection="0"/>
    <xf numFmtId="0" fontId="62" fillId="12" borderId="0" applyNumberFormat="0" applyBorder="0" applyAlignment="0" applyProtection="0"/>
    <xf numFmtId="0" fontId="42" fillId="23" borderId="0" applyNumberFormat="0" applyBorder="0" applyAlignment="0" applyProtection="0"/>
    <xf numFmtId="0" fontId="38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8" borderId="0" applyNumberFormat="0" applyBorder="0" applyAlignment="0" applyProtection="0"/>
    <xf numFmtId="0" fontId="59" fillId="17" borderId="0" applyNumberFormat="0" applyBorder="0" applyAlignment="0" applyProtection="0"/>
    <xf numFmtId="0" fontId="24" fillId="24" borderId="0" applyNumberFormat="0" applyBorder="0" applyAlignment="0" applyProtection="0"/>
    <xf numFmtId="0" fontId="42" fillId="25" borderId="0" applyNumberFormat="0" applyBorder="0" applyAlignment="0" applyProtection="0"/>
    <xf numFmtId="0" fontId="40" fillId="3" borderId="0" applyNumberFormat="0" applyBorder="0" applyAlignment="0" applyProtection="0"/>
    <xf numFmtId="0" fontId="38" fillId="2" borderId="0" applyNumberFormat="0" applyBorder="0" applyAlignment="0" applyProtection="0"/>
    <xf numFmtId="0" fontId="40" fillId="3" borderId="0" applyNumberFormat="0" applyBorder="0" applyAlignment="0" applyProtection="0"/>
    <xf numFmtId="0" fontId="38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Protection="0">
      <alignment vertical="center"/>
    </xf>
    <xf numFmtId="0" fontId="40" fillId="3" borderId="0" applyNumberFormat="0" applyBorder="0" applyAlignment="0" applyProtection="0"/>
    <xf numFmtId="0" fontId="2" fillId="26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2" fillId="26" borderId="0" applyNumberFormat="0" applyBorder="0" applyAlignment="0" applyProtection="0"/>
    <xf numFmtId="0" fontId="40" fillId="3" borderId="0">
      <alignment vertical="top"/>
      <protection locked="0"/>
    </xf>
    <xf numFmtId="0" fontId="38" fillId="12" borderId="0" applyNumberFormat="0" applyBorder="0" applyAlignment="0" applyProtection="0"/>
    <xf numFmtId="0" fontId="38" fillId="2" borderId="0" applyNumberFormat="0" applyBorder="0" applyAlignment="0" applyProtection="0"/>
    <xf numFmtId="0" fontId="40" fillId="3" borderId="0" applyNumberFormat="0" applyBorder="0" applyAlignment="0" applyProtection="0"/>
    <xf numFmtId="0" fontId="38" fillId="12" borderId="0" applyNumberFormat="0" applyBorder="0" applyAlignment="0" applyProtection="0"/>
    <xf numFmtId="0" fontId="40" fillId="3" borderId="0" applyNumberFormat="0" applyBorder="0" applyAlignment="0" applyProtection="0"/>
    <xf numFmtId="0" fontId="38" fillId="2" borderId="0" applyNumberFormat="0" applyBorder="0" applyAlignment="0" applyProtection="0"/>
    <xf numFmtId="0" fontId="42" fillId="6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38" fillId="2" borderId="0" applyNumberFormat="0" applyBorder="0" applyAlignment="0" applyProtection="0"/>
    <xf numFmtId="0" fontId="63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2" fillId="27" borderId="0" applyNumberFormat="0" applyBorder="0" applyAlignment="0" applyProtection="0"/>
    <xf numFmtId="176" fontId="64" fillId="0" borderId="0" applyFont="0" applyFill="0" applyBorder="0" applyAlignment="0" applyProtection="0"/>
    <xf numFmtId="0" fontId="40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40" fillId="3" borderId="0" applyNumberFormat="0" applyBorder="0" applyAlignment="0" applyProtection="0"/>
    <xf numFmtId="0" fontId="63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60" fillId="3" borderId="0" applyNumberFormat="0" applyBorder="0" applyAlignment="0" applyProtection="0"/>
    <xf numFmtId="0" fontId="65" fillId="0" borderId="0">
      <alignment vertical="center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38" fillId="12" borderId="0" applyNumberFormat="0" applyBorder="0" applyAlignment="0" applyProtection="0"/>
    <xf numFmtId="0" fontId="0" fillId="0" borderId="0">
      <alignment vertical="center"/>
      <protection/>
    </xf>
    <xf numFmtId="0" fontId="60" fillId="3" borderId="0" applyNumberFormat="0" applyBorder="0" applyAlignment="0" applyProtection="0"/>
    <xf numFmtId="0" fontId="42" fillId="11" borderId="0" applyNumberFormat="0" applyBorder="0" applyAlignment="0" applyProtection="0"/>
    <xf numFmtId="0" fontId="38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38" fillId="2" borderId="0" applyNumberFormat="0" applyBorder="0" applyAlignment="0" applyProtection="0"/>
    <xf numFmtId="0" fontId="40" fillId="8" borderId="0" applyNumberFormat="0" applyBorder="0" applyAlignment="0" applyProtection="0"/>
    <xf numFmtId="0" fontId="38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37" fillId="2" borderId="0" applyNumberFormat="0" applyBorder="0" applyAlignment="0" applyProtection="0"/>
    <xf numFmtId="0" fontId="40" fillId="3" borderId="0" applyNumberFormat="0" applyBorder="0" applyAlignment="0" applyProtection="0"/>
    <xf numFmtId="0" fontId="38" fillId="1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66" fillId="0" borderId="0" applyProtection="0">
      <alignment vertical="center"/>
    </xf>
    <xf numFmtId="177" fontId="0" fillId="0" borderId="0" applyFont="0" applyFill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67" fillId="28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40" fillId="3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68" fillId="8" borderId="0" applyNumberFormat="0" applyBorder="0" applyAlignment="0" applyProtection="0"/>
    <xf numFmtId="0" fontId="24" fillId="4" borderId="0" applyNumberFormat="0" applyBorder="0" applyAlignment="0" applyProtection="0"/>
    <xf numFmtId="0" fontId="4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9" fillId="15" borderId="7" applyNumberFormat="0" applyAlignment="0" applyProtection="0"/>
    <xf numFmtId="0" fontId="40" fillId="3" borderId="0" applyNumberFormat="0" applyBorder="0" applyAlignment="0" applyProtection="0"/>
    <xf numFmtId="0" fontId="38" fillId="12" borderId="0" applyNumberFormat="0" applyBorder="0" applyAlignment="0" applyProtection="0"/>
    <xf numFmtId="9" fontId="61" fillId="0" borderId="0" applyFont="0" applyFill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38" fillId="2" borderId="0" applyNumberFormat="0" applyBorder="0" applyAlignment="0" applyProtection="0"/>
    <xf numFmtId="0" fontId="70" fillId="0" borderId="0">
      <alignment/>
      <protection/>
    </xf>
    <xf numFmtId="0" fontId="40" fillId="3" borderId="0" applyNumberFormat="0" applyBorder="0" applyAlignment="0" applyProtection="0"/>
    <xf numFmtId="0" fontId="39" fillId="4" borderId="1" applyNumberFormat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4" fillId="29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40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63" fillId="3" borderId="0" applyNumberFormat="0" applyBorder="0" applyAlignment="0" applyProtection="0"/>
    <xf numFmtId="0" fontId="48" fillId="0" borderId="0">
      <alignment horizontal="centerContinuous" vertical="center"/>
      <protection/>
    </xf>
    <xf numFmtId="0" fontId="38" fillId="2" borderId="0" applyNumberFormat="0" applyBorder="0" applyAlignment="0" applyProtection="0"/>
    <xf numFmtId="10" fontId="55" fillId="0" borderId="0" applyFont="0" applyFill="0" applyBorder="0" applyAlignment="0" applyProtection="0"/>
    <xf numFmtId="0" fontId="57" fillId="0" borderId="9" applyNumberFormat="0" applyFill="0" applyAlignment="0" applyProtection="0"/>
    <xf numFmtId="0" fontId="63" fillId="3" borderId="0" applyNumberFormat="0" applyBorder="0" applyAlignment="0" applyProtection="0"/>
    <xf numFmtId="0" fontId="71" fillId="0" borderId="0" applyProtection="0">
      <alignment/>
    </xf>
    <xf numFmtId="0" fontId="0" fillId="0" borderId="0">
      <alignment/>
      <protection/>
    </xf>
    <xf numFmtId="181" fontId="61" fillId="0" borderId="0" applyFont="0" applyFill="0" applyBorder="0" applyAlignment="0" applyProtection="0"/>
    <xf numFmtId="0" fontId="72" fillId="30" borderId="0" applyNumberFormat="0" applyBorder="0" applyAlignment="0" applyProtection="0"/>
    <xf numFmtId="0" fontId="73" fillId="2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38" fillId="2" borderId="0" applyNumberFormat="0" applyBorder="0" applyAlignment="0" applyProtection="0"/>
    <xf numFmtId="0" fontId="40" fillId="3" borderId="0" applyNumberFormat="0" applyBorder="0" applyAlignment="0" applyProtection="0"/>
    <xf numFmtId="0" fontId="2" fillId="26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31" fillId="0" borderId="0" applyFont="0" applyFill="0" applyBorder="0" applyAlignment="0" applyProtection="0"/>
    <xf numFmtId="0" fontId="40" fillId="3" borderId="0" applyNumberFormat="0" applyBorder="0" applyAlignment="0" applyProtection="0"/>
    <xf numFmtId="0" fontId="38" fillId="2" borderId="0" applyNumberFormat="0" applyBorder="0" applyAlignment="0" applyProtection="0"/>
    <xf numFmtId="0" fontId="40" fillId="3" borderId="0" applyNumberFormat="0" applyBorder="0" applyAlignment="0" applyProtection="0"/>
    <xf numFmtId="0" fontId="74" fillId="0" borderId="0" applyProtection="0">
      <alignment/>
    </xf>
    <xf numFmtId="43" fontId="0" fillId="0" borderId="0" applyFont="0" applyFill="0" applyBorder="0" applyAlignment="0" applyProtection="0"/>
    <xf numFmtId="0" fontId="40" fillId="3" borderId="0" applyNumberFormat="0" applyBorder="0" applyAlignment="0" applyProtection="0"/>
    <xf numFmtId="0" fontId="31" fillId="0" borderId="0" applyFont="0" applyFill="0" applyBorder="0" applyAlignment="0" applyProtection="0"/>
    <xf numFmtId="0" fontId="40" fillId="3" borderId="0" applyNumberFormat="0" applyBorder="0" applyAlignment="0" applyProtection="0"/>
    <xf numFmtId="0" fontId="63" fillId="3" borderId="0" applyNumberFormat="0" applyBorder="0" applyAlignment="0" applyProtection="0"/>
    <xf numFmtId="0" fontId="40" fillId="3" borderId="0" applyNumberFormat="0" applyBorder="0" applyAlignment="0" applyProtection="0"/>
    <xf numFmtId="0" fontId="38" fillId="12" borderId="0" applyNumberFormat="0" applyBorder="0" applyAlignment="0" applyProtection="0"/>
    <xf numFmtId="0" fontId="38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43" fontId="0" fillId="0" borderId="0" applyFont="0" applyFill="0" applyBorder="0" applyAlignment="0" applyProtection="0"/>
    <xf numFmtId="0" fontId="40" fillId="3" borderId="0" applyNumberFormat="0" applyBorder="0" applyAlignment="0" applyProtection="0"/>
    <xf numFmtId="0" fontId="44" fillId="31" borderId="0" applyNumberFormat="0" applyBorder="0" applyAlignment="0" applyProtection="0"/>
    <xf numFmtId="0" fontId="38" fillId="2" borderId="0" applyNumberFormat="0" applyBorder="0" applyAlignment="0" applyProtection="0"/>
    <xf numFmtId="0" fontId="40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184" fontId="55" fillId="0" borderId="0" applyFont="0" applyFill="0" applyBorder="0" applyAlignment="0" applyProtection="0"/>
    <xf numFmtId="0" fontId="40" fillId="3" borderId="0" applyNumberFormat="0" applyBorder="0" applyAlignment="0" applyProtection="0"/>
    <xf numFmtId="182" fontId="1" fillId="0" borderId="11">
      <alignment vertical="center"/>
      <protection locked="0"/>
    </xf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177" fontId="0" fillId="0" borderId="0" applyFont="0" applyFill="0" applyBorder="0" applyAlignment="0" applyProtection="0"/>
    <xf numFmtId="0" fontId="40" fillId="3" borderId="0" applyNumberFormat="0" applyBorder="0" applyAlignment="0" applyProtection="0"/>
    <xf numFmtId="0" fontId="24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2" borderId="0" applyNumberFormat="0" applyBorder="0" applyAlignment="0" applyProtection="0"/>
    <xf numFmtId="0" fontId="46" fillId="0" borderId="5" applyNumberFormat="0" applyFill="0" applyAlignment="0" applyProtection="0"/>
    <xf numFmtId="0" fontId="37" fillId="1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24" fillId="24" borderId="0" applyNumberFormat="0" applyBorder="0" applyAlignment="0" applyProtection="0"/>
    <xf numFmtId="0" fontId="62" fillId="1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40" fillId="3" borderId="0" applyNumberFormat="0" applyBorder="0" applyAlignment="0" applyProtection="0"/>
    <xf numFmtId="38" fontId="75" fillId="0" borderId="0" applyFont="0" applyFill="0" applyBorder="0" applyAlignment="0" applyProtection="0"/>
    <xf numFmtId="0" fontId="40" fillId="3" borderId="0" applyNumberFormat="0" applyBorder="0" applyAlignment="0" applyProtection="0"/>
    <xf numFmtId="0" fontId="42" fillId="13" borderId="0" applyNumberFormat="0" applyBorder="0" applyAlignment="0" applyProtection="0"/>
    <xf numFmtId="0" fontId="60" fillId="3" borderId="0" applyNumberFormat="0" applyBorder="0" applyAlignment="0" applyProtection="0"/>
    <xf numFmtId="0" fontId="38" fillId="2" borderId="0" applyNumberFormat="0" applyBorder="0" applyAlignment="0" applyProtection="0"/>
    <xf numFmtId="0" fontId="73" fillId="11" borderId="0" applyNumberFormat="0" applyBorder="0" applyAlignment="0" applyProtection="0"/>
    <xf numFmtId="0" fontId="72" fillId="32" borderId="0" applyNumberFormat="0" applyBorder="0" applyAlignment="0" applyProtection="0"/>
    <xf numFmtId="0" fontId="38" fillId="2" borderId="0" applyNumberFormat="0" applyBorder="0" applyAlignment="0" applyProtection="0"/>
    <xf numFmtId="0" fontId="1" fillId="0" borderId="0">
      <alignment/>
      <protection/>
    </xf>
    <xf numFmtId="177" fontId="55" fillId="0" borderId="0" applyFont="0" applyFill="0" applyBorder="0" applyAlignment="0" applyProtection="0"/>
    <xf numFmtId="0" fontId="38" fillId="12" borderId="0" applyNumberFormat="0" applyBorder="0" applyAlignment="0" applyProtection="0"/>
    <xf numFmtId="0" fontId="42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0" fillId="0" borderId="0">
      <alignment vertical="center"/>
      <protection/>
    </xf>
    <xf numFmtId="0" fontId="63" fillId="3" borderId="0" applyNumberFormat="0" applyBorder="0" applyAlignment="0" applyProtection="0"/>
    <xf numFmtId="0" fontId="38" fillId="2" borderId="0" applyNumberFormat="0" applyBorder="0" applyAlignment="0" applyProtection="0"/>
    <xf numFmtId="0" fontId="24" fillId="8" borderId="0" applyNumberFormat="0" applyBorder="0" applyAlignment="0" applyProtection="0"/>
    <xf numFmtId="40" fontId="75" fillId="0" borderId="0" applyFont="0" applyFill="0" applyBorder="0" applyAlignment="0" applyProtection="0"/>
    <xf numFmtId="0" fontId="38" fillId="2" borderId="0" applyNumberFormat="0" applyBorder="0" applyAlignment="0" applyProtection="0"/>
    <xf numFmtId="0" fontId="76" fillId="0" borderId="0">
      <alignment/>
      <protection/>
    </xf>
    <xf numFmtId="0" fontId="40" fillId="3" borderId="0" applyNumberFormat="0" applyBorder="0" applyAlignment="0" applyProtection="0"/>
    <xf numFmtId="0" fontId="40" fillId="8" borderId="0" applyNumberFormat="0" applyBorder="0" applyAlignment="0" applyProtection="0"/>
    <xf numFmtId="0" fontId="38" fillId="2" borderId="0" applyNumberFormat="0" applyBorder="0" applyAlignment="0" applyProtection="0"/>
    <xf numFmtId="0" fontId="53" fillId="0" borderId="0">
      <alignment/>
      <protection/>
    </xf>
    <xf numFmtId="0" fontId="60" fillId="8" borderId="0" applyNumberFormat="0" applyBorder="0" applyAlignment="0" applyProtection="0"/>
    <xf numFmtId="0" fontId="77" fillId="2" borderId="0" applyNumberFormat="0" applyBorder="0" applyAlignment="0" applyProtection="0"/>
    <xf numFmtId="0" fontId="38" fillId="2" borderId="0" applyNumberFormat="0" applyBorder="0" applyAlignment="0" applyProtection="0"/>
    <xf numFmtId="43" fontId="0" fillId="0" borderId="0" applyFont="0" applyFill="0" applyBorder="0" applyAlignment="0" applyProtection="0"/>
    <xf numFmtId="0" fontId="60" fillId="33" borderId="0" applyNumberFormat="0" applyBorder="0" applyAlignment="0" applyProtection="0"/>
    <xf numFmtId="0" fontId="42" fillId="22" borderId="0" applyNumberFormat="0" applyBorder="0" applyAlignment="0" applyProtection="0"/>
    <xf numFmtId="0" fontId="40" fillId="3" borderId="0" applyNumberFormat="0" applyBorder="0" applyAlignment="0" applyProtection="0"/>
    <xf numFmtId="0" fontId="24" fillId="10" borderId="2" applyNumberFormat="0" applyFont="0" applyAlignment="0" applyProtection="0"/>
    <xf numFmtId="0" fontId="38" fillId="2" borderId="0" applyNumberFormat="0" applyBorder="0" applyAlignment="0" applyProtection="0"/>
    <xf numFmtId="0" fontId="40" fillId="3" borderId="0" applyNumberFormat="0" applyBorder="0" applyAlignment="0" applyProtection="0"/>
    <xf numFmtId="43" fontId="0" fillId="0" borderId="0" applyFont="0" applyFill="0" applyBorder="0" applyAlignment="0" applyProtection="0"/>
    <xf numFmtId="0" fontId="38" fillId="12" borderId="0" applyNumberFormat="0" applyBorder="0" applyAlignment="0" applyProtection="0"/>
    <xf numFmtId="0" fontId="40" fillId="3" borderId="0" applyNumberFormat="0" applyBorder="0" applyAlignment="0" applyProtection="0"/>
    <xf numFmtId="1" fontId="55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0" fillId="0" borderId="0">
      <alignment/>
      <protection/>
    </xf>
    <xf numFmtId="185" fontId="53" fillId="0" borderId="0" applyFill="0" applyBorder="0" applyAlignment="0">
      <protection/>
    </xf>
    <xf numFmtId="0" fontId="40" fillId="3" borderId="0" applyNumberFormat="0" applyBorder="0" applyAlignment="0" applyProtection="0"/>
    <xf numFmtId="0" fontId="56" fillId="0" borderId="8" applyNumberFormat="0" applyFill="0" applyAlignment="0" applyProtection="0"/>
    <xf numFmtId="0" fontId="37" fillId="2" borderId="0" applyNumberFormat="0" applyBorder="0" applyAlignment="0" applyProtection="0"/>
    <xf numFmtId="0" fontId="40" fillId="3" borderId="0" applyNumberFormat="0" applyBorder="0" applyAlignment="0" applyProtection="0"/>
    <xf numFmtId="0" fontId="78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43" fontId="0" fillId="0" borderId="0" applyFont="0" applyFill="0" applyBorder="0" applyAlignment="0" applyProtection="0"/>
    <xf numFmtId="0" fontId="77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40" fillId="3" borderId="0" applyNumberFormat="0" applyBorder="0" applyAlignment="0" applyProtection="0"/>
    <xf numFmtId="0" fontId="38" fillId="2" borderId="0" applyNumberFormat="0" applyBorder="0" applyAlignment="0" applyProtection="0"/>
    <xf numFmtId="0" fontId="37" fillId="2" borderId="0" applyNumberFormat="0" applyBorder="0" applyAlignment="0" applyProtection="0"/>
    <xf numFmtId="0" fontId="40" fillId="3" borderId="0" applyNumberFormat="0" applyBorder="0" applyAlignment="0" applyProtection="0"/>
    <xf numFmtId="0" fontId="38" fillId="2" borderId="0" applyNumberFormat="0" applyBorder="0" applyAlignment="0" applyProtection="0"/>
    <xf numFmtId="0" fontId="40" fillId="3" borderId="0" applyNumberFormat="0" applyBorder="0" applyAlignment="0" applyProtection="0"/>
    <xf numFmtId="1" fontId="1" fillId="0" borderId="11">
      <alignment vertical="center"/>
      <protection locked="0"/>
    </xf>
    <xf numFmtId="0" fontId="38" fillId="2" borderId="0" applyNumberFormat="0" applyBorder="0" applyAlignment="0" applyProtection="0"/>
    <xf numFmtId="0" fontId="40" fillId="3" borderId="0" applyNumberFormat="0" applyBorder="0" applyAlignment="0" applyProtection="0"/>
    <xf numFmtId="0" fontId="79" fillId="0" borderId="0">
      <alignment/>
      <protection/>
    </xf>
    <xf numFmtId="0" fontId="38" fillId="2" borderId="0" applyNumberFormat="0" applyBorder="0" applyAlignment="0" applyProtection="0"/>
    <xf numFmtId="0" fontId="75" fillId="0" borderId="0" applyFont="0" applyFill="0" applyBorder="0" applyAlignment="0" applyProtection="0"/>
    <xf numFmtId="0" fontId="40" fillId="3" borderId="0" applyNumberFormat="0" applyBorder="0" applyAlignment="0" applyProtection="0"/>
    <xf numFmtId="0" fontId="37" fillId="12" borderId="0" applyNumberFormat="0" applyBorder="0" applyAlignment="0" applyProtection="0"/>
    <xf numFmtId="0" fontId="40" fillId="3" borderId="0" applyNumberFormat="0" applyBorder="0" applyAlignment="0" applyProtection="0"/>
    <xf numFmtId="0" fontId="38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38" fillId="2" borderId="0" applyNumberFormat="0" applyBorder="0" applyAlignment="0" applyProtection="0"/>
    <xf numFmtId="0" fontId="40" fillId="3" borderId="0" applyNumberFormat="0" applyBorder="0" applyAlignment="0" applyProtection="0"/>
    <xf numFmtId="0" fontId="38" fillId="2" borderId="0" applyNumberFormat="0" applyBorder="0" applyAlignment="0" applyProtection="0"/>
    <xf numFmtId="0" fontId="37" fillId="12" borderId="0" applyNumberFormat="0" applyBorder="0" applyAlignment="0" applyProtection="0"/>
    <xf numFmtId="0" fontId="24" fillId="4" borderId="0" applyNumberFormat="0" applyBorder="0" applyAlignment="0" applyProtection="0"/>
    <xf numFmtId="0" fontId="38" fillId="2" borderId="0" applyNumberFormat="0" applyBorder="0" applyAlignment="0" applyProtection="0"/>
    <xf numFmtId="0" fontId="41" fillId="34" borderId="1" applyNumberFormat="0" applyAlignment="0" applyProtection="0"/>
    <xf numFmtId="0" fontId="67" fillId="29" borderId="0" applyNumberFormat="0" applyBorder="0" applyAlignment="0" applyProtection="0"/>
    <xf numFmtId="0" fontId="40" fillId="3" borderId="0" applyNumberFormat="0" applyBorder="0" applyAlignment="0" applyProtection="0"/>
    <xf numFmtId="0" fontId="38" fillId="12" borderId="0" applyNumberFormat="0" applyBorder="0" applyAlignment="0" applyProtection="0"/>
    <xf numFmtId="37" fontId="80" fillId="0" borderId="0">
      <alignment/>
      <protection/>
    </xf>
    <xf numFmtId="0" fontId="38" fillId="2" borderId="0" applyNumberFormat="0" applyBorder="0" applyAlignment="0" applyProtection="0"/>
    <xf numFmtId="0" fontId="38" fillId="12" borderId="0" applyNumberFormat="0" applyBorder="0" applyAlignment="0" applyProtection="0"/>
    <xf numFmtId="0" fontId="40" fillId="3" borderId="0" applyNumberFormat="0" applyBorder="0" applyAlignment="0" applyProtection="0"/>
    <xf numFmtId="0" fontId="0" fillId="0" borderId="0">
      <alignment/>
      <protection/>
    </xf>
    <xf numFmtId="0" fontId="42" fillId="22" borderId="0" applyNumberFormat="0" applyBorder="0" applyAlignment="0" applyProtection="0"/>
    <xf numFmtId="0" fontId="0" fillId="0" borderId="0">
      <alignment vertical="center"/>
      <protection/>
    </xf>
    <xf numFmtId="0" fontId="2" fillId="5" borderId="0" applyNumberFormat="0" applyBorder="0" applyAlignment="0" applyProtection="0"/>
    <xf numFmtId="0" fontId="40" fillId="3" borderId="0" applyNumberFormat="0" applyBorder="0" applyAlignment="0" applyProtection="0"/>
    <xf numFmtId="0" fontId="0" fillId="0" borderId="0">
      <alignment vertical="center"/>
      <protection/>
    </xf>
    <xf numFmtId="0" fontId="44" fillId="27" borderId="0" applyNumberFormat="0" applyBorder="0" applyAlignment="0" applyProtection="0"/>
    <xf numFmtId="0" fontId="40" fillId="3" borderId="0" applyNumberFormat="0" applyBorder="0" applyAlignment="0" applyProtection="0"/>
    <xf numFmtId="0" fontId="38" fillId="12" borderId="0" applyNumberFormat="0" applyBorder="0" applyAlignment="0" applyProtection="0"/>
    <xf numFmtId="0" fontId="40" fillId="3" borderId="0" applyNumberFormat="0" applyBorder="0" applyAlignment="0" applyProtection="0"/>
    <xf numFmtId="0" fontId="77" fillId="2" borderId="0" applyNumberFormat="0" applyBorder="0" applyAlignment="0" applyProtection="0"/>
    <xf numFmtId="0" fontId="38" fillId="12" borderId="0" applyNumberFormat="0" applyBorder="0" applyAlignment="0" applyProtection="0"/>
    <xf numFmtId="0" fontId="40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40" fillId="3" borderId="0" applyNumberFormat="0" applyBorder="0" applyAlignment="0" applyProtection="0"/>
    <xf numFmtId="0" fontId="81" fillId="2" borderId="0" applyNumberFormat="0" applyBorder="0" applyAlignment="0" applyProtection="0"/>
    <xf numFmtId="0" fontId="40" fillId="3" borderId="0" applyNumberFormat="0" applyBorder="0" applyAlignment="0" applyProtection="0"/>
    <xf numFmtId="0" fontId="38" fillId="12" borderId="0" applyNumberFormat="0" applyBorder="0" applyAlignment="0" applyProtection="0"/>
    <xf numFmtId="0" fontId="38" fillId="2" borderId="0" applyProtection="0">
      <alignment vertical="center"/>
    </xf>
    <xf numFmtId="0" fontId="40" fillId="3" borderId="0" applyNumberFormat="0" applyBorder="0" applyAlignment="0" applyProtection="0"/>
    <xf numFmtId="0" fontId="38" fillId="12" borderId="0" applyNumberFormat="0" applyBorder="0" applyAlignment="0" applyProtection="0"/>
    <xf numFmtId="0" fontId="40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40" fillId="3" borderId="0" applyNumberFormat="0" applyBorder="0" applyAlignment="0" applyProtection="0"/>
    <xf numFmtId="0" fontId="38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68" fillId="8" borderId="0" applyNumberFormat="0" applyBorder="0" applyAlignment="0" applyProtection="0"/>
    <xf numFmtId="0" fontId="4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82" fillId="0" borderId="0">
      <alignment/>
      <protection/>
    </xf>
    <xf numFmtId="0" fontId="24" fillId="7" borderId="0" applyNumberFormat="0" applyBorder="0" applyAlignment="0" applyProtection="0"/>
    <xf numFmtId="0" fontId="38" fillId="2" borderId="0" applyNumberFormat="0" applyBorder="0" applyAlignment="0" applyProtection="0"/>
    <xf numFmtId="0" fontId="40" fillId="3" borderId="0" applyNumberFormat="0" applyBorder="0" applyAlignment="0" applyProtection="0"/>
    <xf numFmtId="0" fontId="74" fillId="0" borderId="12">
      <alignment horizontal="left" vertical="center"/>
      <protection/>
    </xf>
    <xf numFmtId="0" fontId="44" fillId="35" borderId="0" applyNumberFormat="0" applyBorder="0" applyAlignment="0" applyProtection="0"/>
    <xf numFmtId="0" fontId="40" fillId="3" borderId="0" applyNumberFormat="0" applyBorder="0" applyAlignment="0" applyProtection="0"/>
    <xf numFmtId="0" fontId="38" fillId="2" borderId="0" applyNumberFormat="0" applyBorder="0" applyAlignment="0" applyProtection="0"/>
    <xf numFmtId="0" fontId="55" fillId="0" borderId="0">
      <alignment/>
      <protection/>
    </xf>
    <xf numFmtId="43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60" fillId="3" borderId="0" applyNumberFormat="0" applyBorder="0" applyAlignment="0" applyProtection="0"/>
    <xf numFmtId="0" fontId="83" fillId="0" borderId="0">
      <alignment/>
      <protection/>
    </xf>
    <xf numFmtId="0" fontId="38" fillId="2" borderId="0" applyNumberFormat="0" applyBorder="0" applyAlignment="0" applyProtection="0"/>
    <xf numFmtId="0" fontId="40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43" fontId="0" fillId="0" borderId="0" applyFont="0" applyFill="0" applyBorder="0" applyAlignment="0" applyProtection="0"/>
    <xf numFmtId="0" fontId="40" fillId="3" borderId="0" applyNumberFormat="0" applyBorder="0" applyAlignment="0" applyProtection="0"/>
    <xf numFmtId="0" fontId="0" fillId="0" borderId="0">
      <alignment/>
      <protection/>
    </xf>
    <xf numFmtId="0" fontId="2" fillId="26" borderId="0" applyNumberFormat="0" applyBorder="0" applyAlignment="0" applyProtection="0"/>
    <xf numFmtId="0" fontId="73" fillId="22" borderId="0" applyNumberFormat="0" applyBorder="0" applyAlignment="0" applyProtection="0"/>
    <xf numFmtId="0" fontId="42" fillId="14" borderId="0" applyNumberFormat="0" applyBorder="0" applyAlignment="0" applyProtection="0"/>
    <xf numFmtId="0" fontId="38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67" fillId="29" borderId="0" applyNumberFormat="0" applyBorder="0" applyAlignment="0" applyProtection="0"/>
    <xf numFmtId="177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40" fillId="3" borderId="0" applyNumberFormat="0" applyBorder="0" applyAlignment="0" applyProtection="0"/>
    <xf numFmtId="0" fontId="38" fillId="2" borderId="0" applyNumberFormat="0" applyBorder="0" applyAlignment="0" applyProtection="0"/>
    <xf numFmtId="0" fontId="67" fillId="29" borderId="0" applyNumberFormat="0" applyBorder="0" applyAlignment="0" applyProtection="0"/>
    <xf numFmtId="0" fontId="40" fillId="3" borderId="0" applyNumberFormat="0" applyBorder="0" applyAlignment="0" applyProtection="0"/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38" fillId="12" borderId="0" applyNumberFormat="0" applyBorder="0" applyAlignment="0" applyProtection="0"/>
    <xf numFmtId="0" fontId="38" fillId="2" borderId="0" applyNumberFormat="0" applyBorder="0" applyAlignment="0" applyProtection="0"/>
    <xf numFmtId="43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4" fillId="15" borderId="7" applyNumberFormat="0" applyAlignment="0" applyProtection="0"/>
    <xf numFmtId="9" fontId="84" fillId="0" borderId="0" applyFont="0" applyFill="0" applyBorder="0" applyAlignment="0" applyProtection="0"/>
    <xf numFmtId="0" fontId="0" fillId="0" borderId="0">
      <alignment/>
      <protection/>
    </xf>
    <xf numFmtId="0" fontId="40" fillId="3" borderId="0" applyNumberFormat="0" applyBorder="0" applyAlignment="0" applyProtection="0"/>
    <xf numFmtId="0" fontId="24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8" borderId="0" applyNumberFormat="0" applyBorder="0" applyAlignment="0" applyProtection="0"/>
    <xf numFmtId="0" fontId="38" fillId="2" borderId="0" applyNumberFormat="0" applyBorder="0" applyAlignment="0" applyProtection="0"/>
    <xf numFmtId="43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44" fillId="36" borderId="0" applyNumberFormat="0" applyBorder="0" applyAlignment="0" applyProtection="0"/>
    <xf numFmtId="0" fontId="38" fillId="2" borderId="0" applyNumberFormat="0" applyBorder="0" applyAlignment="0" applyProtection="0"/>
    <xf numFmtId="43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24" fillId="34" borderId="0" applyNumberFormat="0" applyBorder="0" applyAlignment="0" applyProtection="0"/>
    <xf numFmtId="0" fontId="24" fillId="20" borderId="0" applyNumberFormat="0" applyBorder="0" applyAlignment="0" applyProtection="0"/>
    <xf numFmtId="0" fontId="62" fillId="2" borderId="0" applyNumberFormat="0" applyBorder="0" applyAlignment="0" applyProtection="0"/>
    <xf numFmtId="0" fontId="38" fillId="2" borderId="0" applyNumberFormat="0" applyBorder="0" applyAlignment="0" applyProtection="0"/>
    <xf numFmtId="0" fontId="40" fillId="3" borderId="0" applyNumberFormat="0" applyBorder="0" applyAlignment="0" applyProtection="0"/>
    <xf numFmtId="177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38" fillId="2" borderId="0" applyNumberFormat="0" applyBorder="0" applyAlignment="0" applyProtection="0"/>
    <xf numFmtId="0" fontId="40" fillId="3" borderId="0" applyNumberFormat="0" applyBorder="0" applyAlignment="0" applyProtection="0"/>
    <xf numFmtId="0" fontId="38" fillId="2" borderId="0" applyNumberFormat="0" applyBorder="0" applyAlignment="0" applyProtection="0"/>
    <xf numFmtId="0" fontId="40" fillId="3" borderId="0" applyNumberFormat="0" applyBorder="0" applyAlignment="0" applyProtection="0"/>
    <xf numFmtId="0" fontId="38" fillId="2" borderId="0" applyNumberFormat="0" applyBorder="0" applyAlignment="0" applyProtection="0"/>
    <xf numFmtId="0" fontId="44" fillId="27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24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/>
      <protection/>
    </xf>
    <xf numFmtId="0" fontId="38" fillId="2" borderId="0" applyNumberFormat="0" applyBorder="0" applyAlignment="0" applyProtection="0"/>
    <xf numFmtId="0" fontId="40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24" fillId="19" borderId="0" applyNumberFormat="0" applyBorder="0" applyAlignment="0" applyProtection="0"/>
    <xf numFmtId="0" fontId="38" fillId="2" borderId="0" applyNumberFormat="0" applyBorder="0" applyAlignment="0" applyProtection="0"/>
    <xf numFmtId="9" fontId="0" fillId="0" borderId="0" applyFont="0" applyFill="0" applyBorder="0" applyAlignment="0" applyProtection="0"/>
    <xf numFmtId="0" fontId="40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12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0" fillId="10" borderId="2" applyNumberFormat="0" applyFont="0" applyAlignment="0" applyProtection="0"/>
    <xf numFmtId="0" fontId="72" fillId="37" borderId="0" applyNumberFormat="0" applyBorder="0" applyAlignment="0" applyProtection="0"/>
    <xf numFmtId="0" fontId="38" fillId="2" borderId="0" applyNumberFormat="0" applyBorder="0" applyAlignment="0" applyProtection="0"/>
    <xf numFmtId="0" fontId="40" fillId="3" borderId="0" applyNumberFormat="0" applyBorder="0" applyAlignment="0" applyProtection="0"/>
    <xf numFmtId="0" fontId="38" fillId="2" borderId="0" applyNumberFormat="0" applyBorder="0" applyAlignment="0" applyProtection="0"/>
    <xf numFmtId="0" fontId="0" fillId="0" borderId="0">
      <alignment/>
      <protection/>
    </xf>
    <xf numFmtId="0" fontId="40" fillId="3" borderId="0" applyNumberFormat="0" applyBorder="0" applyAlignment="0" applyProtection="0"/>
    <xf numFmtId="0" fontId="60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43" fontId="0" fillId="0" borderId="0" applyFont="0" applyFill="0" applyBorder="0" applyAlignment="0" applyProtection="0"/>
    <xf numFmtId="0" fontId="24" fillId="11" borderId="0" applyNumberFormat="0" applyBorder="0" applyAlignment="0" applyProtection="0"/>
    <xf numFmtId="0" fontId="40" fillId="8" borderId="0" applyNumberFormat="0" applyBorder="0" applyAlignment="0" applyProtection="0"/>
    <xf numFmtId="0" fontId="38" fillId="12" borderId="0" applyNumberFormat="0" applyBorder="0" applyAlignment="0" applyProtection="0"/>
    <xf numFmtId="0" fontId="40" fillId="8" borderId="0" applyNumberFormat="0" applyBorder="0" applyAlignment="0" applyProtection="0"/>
    <xf numFmtId="0" fontId="51" fillId="0" borderId="4" applyNumberFormat="0" applyFill="0" applyAlignment="0" applyProtection="0"/>
    <xf numFmtId="0" fontId="38" fillId="2" borderId="0" applyNumberFormat="0" applyBorder="0" applyAlignment="0" applyProtection="0"/>
    <xf numFmtId="38" fontId="85" fillId="7" borderId="0" applyBorder="0" applyAlignment="0" applyProtection="0"/>
    <xf numFmtId="0" fontId="42" fillId="21" borderId="0" applyNumberFormat="0" applyBorder="0" applyAlignment="0" applyProtection="0"/>
    <xf numFmtId="41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73" fillId="4" borderId="0" applyNumberFormat="0" applyBorder="0" applyAlignment="0" applyProtection="0"/>
    <xf numFmtId="0" fontId="63" fillId="3" borderId="0" applyNumberFormat="0" applyBorder="0" applyAlignment="0" applyProtection="0"/>
    <xf numFmtId="0" fontId="40" fillId="3" borderId="0" applyNumberFormat="0" applyBorder="0" applyAlignment="0" applyProtection="0"/>
    <xf numFmtId="0" fontId="75" fillId="0" borderId="0" applyFont="0" applyFill="0" applyBorder="0" applyAlignment="0" applyProtection="0"/>
    <xf numFmtId="179" fontId="64" fillId="0" borderId="0">
      <alignment/>
      <protection/>
    </xf>
    <xf numFmtId="0" fontId="31" fillId="0" borderId="0">
      <alignment/>
      <protection/>
    </xf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186" fontId="31" fillId="0" borderId="0" applyFont="0" applyFill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2" fillId="26" borderId="0" applyNumberFormat="0" applyBorder="0" applyAlignment="0" applyProtection="0"/>
    <xf numFmtId="0" fontId="24" fillId="34" borderId="0" applyNumberFormat="0" applyBorder="0" applyAlignment="0" applyProtection="0"/>
    <xf numFmtId="0" fontId="1" fillId="0" borderId="11">
      <alignment horizontal="distributed" vertical="center" wrapText="1"/>
      <protection/>
    </xf>
    <xf numFmtId="0" fontId="40" fillId="3" borderId="0" applyNumberFormat="0" applyBorder="0" applyAlignment="0" applyProtection="0"/>
    <xf numFmtId="0" fontId="24" fillId="10" borderId="0" applyNumberFormat="0" applyBorder="0" applyAlignment="0" applyProtection="0"/>
    <xf numFmtId="0" fontId="40" fillId="3" borderId="0" applyNumberFormat="0" applyBorder="0" applyAlignment="0" applyProtection="0"/>
    <xf numFmtId="0" fontId="38" fillId="2" borderId="0" applyNumberFormat="0" applyBorder="0" applyAlignment="0" applyProtection="0"/>
    <xf numFmtId="0" fontId="40" fillId="3" borderId="0" applyNumberFormat="0" applyBorder="0" applyAlignment="0" applyProtection="0"/>
    <xf numFmtId="0" fontId="0" fillId="0" borderId="0">
      <alignment vertical="center"/>
      <protection/>
    </xf>
    <xf numFmtId="0" fontId="24" fillId="4" borderId="0" applyNumberFormat="0" applyBorder="0" applyAlignment="0" applyProtection="0"/>
    <xf numFmtId="0" fontId="38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2" fillId="28" borderId="0" applyNumberFormat="0" applyBorder="0" applyAlignment="0" applyProtection="0"/>
    <xf numFmtId="0" fontId="40" fillId="3" borderId="0" applyNumberFormat="0" applyBorder="0" applyAlignment="0" applyProtection="0"/>
    <xf numFmtId="0" fontId="0" fillId="0" borderId="0">
      <alignment/>
      <protection/>
    </xf>
    <xf numFmtId="0" fontId="37" fillId="1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74" fillId="0" borderId="13" applyNumberFormat="0" applyAlignment="0" applyProtection="0"/>
    <xf numFmtId="0" fontId="37" fillId="2" borderId="0" applyNumberFormat="0" applyBorder="0" applyAlignment="0" applyProtection="0"/>
    <xf numFmtId="0" fontId="40" fillId="3" borderId="0" applyNumberFormat="0" applyBorder="0" applyAlignment="0" applyProtection="0"/>
    <xf numFmtId="0" fontId="38" fillId="2" borderId="0" applyNumberFormat="0" applyBorder="0" applyAlignment="0" applyProtection="0"/>
    <xf numFmtId="9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8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0" borderId="14" applyNumberFormat="0" applyFill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38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88" fillId="0" borderId="0">
      <alignment/>
      <protection/>
    </xf>
    <xf numFmtId="0" fontId="38" fillId="2" borderId="0" applyNumberFormat="0" applyBorder="0" applyAlignment="0" applyProtection="0"/>
    <xf numFmtId="0" fontId="24" fillId="6" borderId="0" applyNumberFormat="0" applyBorder="0" applyAlignment="0" applyProtection="0"/>
    <xf numFmtId="0" fontId="38" fillId="2" borderId="0" applyNumberFormat="0" applyBorder="0" applyAlignment="0" applyProtection="0"/>
    <xf numFmtId="0" fontId="40" fillId="3" borderId="0" applyNumberFormat="0" applyBorder="0" applyAlignment="0" applyProtection="0"/>
    <xf numFmtId="0" fontId="38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38" fillId="2" borderId="0" applyNumberFormat="0" applyBorder="0" applyAlignment="0" applyProtection="0"/>
    <xf numFmtId="0" fontId="37" fillId="2" borderId="0" applyNumberFormat="0" applyBorder="0" applyAlignment="0" applyProtection="0"/>
    <xf numFmtId="0" fontId="40" fillId="3" borderId="0" applyNumberFormat="0" applyBorder="0" applyAlignment="0" applyProtection="0"/>
    <xf numFmtId="0" fontId="0" fillId="0" borderId="0">
      <alignment/>
      <protection/>
    </xf>
    <xf numFmtId="0" fontId="40" fillId="3" borderId="0" applyNumberFormat="0" applyBorder="0" applyAlignment="0" applyProtection="0"/>
    <xf numFmtId="0" fontId="40" fillId="8" borderId="0" applyNumberFormat="0" applyBorder="0" applyAlignment="0" applyProtection="0"/>
    <xf numFmtId="0" fontId="38" fillId="2" borderId="0" applyNumberFormat="0" applyBorder="0" applyAlignment="0" applyProtection="0"/>
    <xf numFmtId="0" fontId="40" fillId="3" borderId="0" applyNumberFormat="0" applyBorder="0" applyAlignment="0" applyProtection="0"/>
    <xf numFmtId="0" fontId="84" fillId="0" borderId="0">
      <alignment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38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4" borderId="1" applyNumberFormat="0" applyAlignment="0" applyProtection="0"/>
    <xf numFmtId="0" fontId="37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24" fillId="4" borderId="0" applyNumberFormat="0" applyBorder="0" applyAlignment="0" applyProtection="0"/>
    <xf numFmtId="0" fontId="2" fillId="38" borderId="0" applyNumberFormat="0" applyBorder="0" applyAlignment="0" applyProtection="0"/>
    <xf numFmtId="0" fontId="38" fillId="2" borderId="0" applyNumberFormat="0" applyBorder="0" applyAlignment="0" applyProtection="0"/>
    <xf numFmtId="0" fontId="89" fillId="0" borderId="4" applyNumberFormat="0" applyFill="0" applyAlignment="0" applyProtection="0"/>
    <xf numFmtId="0" fontId="24" fillId="3" borderId="0" applyNumberFormat="0" applyBorder="0" applyAlignment="0" applyProtection="0"/>
    <xf numFmtId="0" fontId="40" fillId="8" borderId="0" applyNumberFormat="0" applyBorder="0" applyAlignment="0" applyProtection="0"/>
    <xf numFmtId="0" fontId="38" fillId="12" borderId="0" applyNumberFormat="0" applyBorder="0" applyAlignment="0" applyProtection="0"/>
    <xf numFmtId="0" fontId="59" fillId="17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0">
      <alignment/>
      <protection/>
    </xf>
    <xf numFmtId="0" fontId="0" fillId="0" borderId="0">
      <alignment vertical="center"/>
      <protection/>
    </xf>
    <xf numFmtId="0" fontId="40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40" fillId="3" borderId="0" applyNumberFormat="0" applyBorder="0" applyAlignment="0" applyProtection="0"/>
    <xf numFmtId="0" fontId="38" fillId="2" borderId="0" applyNumberFormat="0" applyBorder="0" applyAlignment="0" applyProtection="0"/>
    <xf numFmtId="0" fontId="44" fillId="5" borderId="0" applyNumberFormat="0" applyBorder="0" applyAlignment="0" applyProtection="0"/>
    <xf numFmtId="0" fontId="38" fillId="2" borderId="0" applyNumberFormat="0" applyBorder="0" applyAlignment="0" applyProtection="0"/>
    <xf numFmtId="0" fontId="40" fillId="3" borderId="0" applyNumberFormat="0" applyBorder="0" applyAlignment="0" applyProtection="0"/>
    <xf numFmtId="0" fontId="38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71" fillId="0" borderId="15" applyProtection="0">
      <alignment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8" borderId="0" applyNumberFormat="0" applyBorder="0" applyAlignment="0" applyProtection="0"/>
    <xf numFmtId="0" fontId="24" fillId="8" borderId="0" applyNumberFormat="0" applyBorder="0" applyAlignment="0" applyProtection="0"/>
    <xf numFmtId="0" fontId="40" fillId="3" borderId="0" applyNumberFormat="0" applyBorder="0" applyAlignment="0" applyProtection="0"/>
    <xf numFmtId="0" fontId="50" fillId="0" borderId="3" applyNumberFormat="0" applyFill="0" applyAlignment="0" applyProtection="0"/>
    <xf numFmtId="0" fontId="77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40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90" fillId="0" borderId="0" applyProtection="0">
      <alignment/>
    </xf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40" fillId="3" borderId="0" applyNumberFormat="0" applyBorder="0" applyAlignment="0" applyProtection="0"/>
    <xf numFmtId="0" fontId="42" fillId="23" borderId="0" applyNumberFormat="0" applyBorder="0" applyAlignment="0" applyProtection="0"/>
    <xf numFmtId="0" fontId="0" fillId="0" borderId="0">
      <alignment/>
      <protection/>
    </xf>
    <xf numFmtId="0" fontId="38" fillId="2" borderId="0" applyNumberFormat="0" applyBorder="0" applyAlignment="0" applyProtection="0"/>
    <xf numFmtId="0" fontId="42" fillId="25" borderId="0" applyNumberFormat="0" applyBorder="0" applyAlignment="0" applyProtection="0"/>
    <xf numFmtId="0" fontId="38" fillId="12" borderId="0" applyNumberFormat="0" applyBorder="0" applyAlignment="0" applyProtection="0"/>
    <xf numFmtId="0" fontId="40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43" fontId="0" fillId="0" borderId="0" applyFont="0" applyFill="0" applyBorder="0" applyAlignment="0" applyProtection="0"/>
    <xf numFmtId="0" fontId="2" fillId="26" borderId="0" applyNumberFormat="0" applyBorder="0" applyAlignment="0" applyProtection="0"/>
    <xf numFmtId="0" fontId="40" fillId="3" borderId="0" applyNumberFormat="0" applyBorder="0" applyAlignment="0" applyProtection="0"/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187" fontId="31" fillId="0" borderId="0" applyFont="0" applyFill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40" fillId="3" borderId="0" applyNumberFormat="0" applyBorder="0" applyAlignment="0" applyProtection="0"/>
    <xf numFmtId="43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40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12" borderId="0" applyNumberFormat="0" applyBorder="0" applyAlignment="0" applyProtection="0"/>
    <xf numFmtId="0" fontId="38" fillId="2" borderId="0" applyNumberFormat="0" applyBorder="0" applyAlignment="0" applyProtection="0"/>
    <xf numFmtId="0" fontId="40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44" fillId="9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38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40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78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77" fillId="2" borderId="0" applyNumberFormat="0" applyBorder="0" applyAlignment="0" applyProtection="0"/>
    <xf numFmtId="0" fontId="38" fillId="2" borderId="0" applyNumberFormat="0" applyBorder="0" applyAlignment="0" applyProtection="0"/>
    <xf numFmtId="0" fontId="42" fillId="16" borderId="0" applyNumberFormat="0" applyBorder="0" applyAlignment="0" applyProtection="0"/>
    <xf numFmtId="0" fontId="38" fillId="2" borderId="0" applyNumberFormat="0" applyBorder="0" applyAlignment="0" applyProtection="0"/>
    <xf numFmtId="0" fontId="0" fillId="0" borderId="0">
      <alignment/>
      <protection/>
    </xf>
    <xf numFmtId="0" fontId="38" fillId="2" borderId="0" applyNumberFormat="0" applyBorder="0" applyAlignment="0" applyProtection="0"/>
    <xf numFmtId="188" fontId="64" fillId="0" borderId="0">
      <alignment/>
      <protection/>
    </xf>
    <xf numFmtId="0" fontId="38" fillId="2" borderId="0" applyNumberFormat="0" applyBorder="0" applyAlignment="0" applyProtection="0"/>
    <xf numFmtId="0" fontId="37" fillId="1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2" fontId="71" fillId="0" borderId="0" applyProtection="0">
      <alignment/>
    </xf>
    <xf numFmtId="0" fontId="44" fillId="39" borderId="0" applyNumberFormat="0" applyBorder="0" applyAlignment="0" applyProtection="0"/>
    <xf numFmtId="0" fontId="4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73" fillId="17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44" fillId="35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40" fillId="3" borderId="0" applyNumberFormat="0" applyBorder="0" applyAlignment="0" applyProtection="0"/>
    <xf numFmtId="0" fontId="24" fillId="7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38" fillId="2" borderId="0" applyNumberFormat="0" applyBorder="0" applyAlignment="0" applyProtection="0"/>
    <xf numFmtId="0" fontId="77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73" fillId="7" borderId="0" applyNumberFormat="0" applyBorder="0" applyAlignment="0" applyProtection="0"/>
    <xf numFmtId="0" fontId="40" fillId="8" borderId="0" applyNumberFormat="0" applyBorder="0" applyAlignment="0" applyProtection="0"/>
    <xf numFmtId="0" fontId="38" fillId="2" borderId="0" applyNumberFormat="0" applyBorder="0" applyAlignment="0" applyProtection="0"/>
    <xf numFmtId="0" fontId="44" fillId="40" borderId="0" applyNumberFormat="0" applyBorder="0" applyAlignment="0" applyProtection="0"/>
    <xf numFmtId="0" fontId="4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44" fillId="41" borderId="0" applyNumberFormat="0" applyBorder="0" applyAlignment="0" applyProtection="0"/>
    <xf numFmtId="0" fontId="2" fillId="26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12" borderId="0" applyNumberFormat="0" applyBorder="0" applyAlignment="0" applyProtection="0"/>
    <xf numFmtId="0" fontId="60" fillId="33" borderId="0" applyNumberFormat="0" applyBorder="0" applyAlignment="0" applyProtection="0"/>
    <xf numFmtId="0" fontId="0" fillId="0" borderId="0">
      <alignment/>
      <protection/>
    </xf>
    <xf numFmtId="0" fontId="38" fillId="1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40" fillId="3" borderId="0" applyNumberFormat="0" applyBorder="0" applyAlignment="0" applyProtection="0"/>
    <xf numFmtId="0" fontId="44" fillId="42" borderId="0" applyNumberFormat="0" applyBorder="0" applyAlignment="0" applyProtection="0"/>
    <xf numFmtId="0" fontId="38" fillId="12" borderId="0" applyNumberFormat="0" applyBorder="0" applyAlignment="0" applyProtection="0"/>
    <xf numFmtId="43" fontId="0" fillId="0" borderId="0" applyFont="0" applyFill="0" applyBorder="0" applyAlignment="0" applyProtection="0"/>
    <xf numFmtId="189" fontId="64" fillId="0" borderId="0">
      <alignment/>
      <protection/>
    </xf>
    <xf numFmtId="0" fontId="40" fillId="3" borderId="0" applyNumberFormat="0" applyBorder="0" applyAlignment="0" applyProtection="0"/>
    <xf numFmtId="0" fontId="38" fillId="2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76" fontId="55" fillId="0" borderId="0" applyFont="0" applyFill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60" fillId="33" borderId="0" applyNumberFormat="0" applyBorder="0" applyAlignment="0" applyProtection="0"/>
    <xf numFmtId="0" fontId="58" fillId="0" borderId="0" applyNumberFormat="0" applyFill="0" applyBorder="0" applyAlignment="0" applyProtection="0"/>
    <xf numFmtId="0" fontId="40" fillId="3" borderId="0" applyNumberFormat="0" applyBorder="0" applyAlignment="0" applyProtection="0"/>
    <xf numFmtId="10" fontId="85" fillId="34" borderId="11" applyBorder="0" applyAlignment="0" applyProtection="0"/>
    <xf numFmtId="0" fontId="38" fillId="12" borderId="0" applyNumberFormat="0" applyBorder="0" applyAlignment="0" applyProtection="0"/>
    <xf numFmtId="0" fontId="38" fillId="2" borderId="0" applyNumberFormat="0" applyBorder="0" applyAlignment="0" applyProtection="0"/>
    <xf numFmtId="0" fontId="37" fillId="2" borderId="0" applyNumberFormat="0" applyBorder="0" applyAlignment="0" applyProtection="0"/>
    <xf numFmtId="0" fontId="55" fillId="0" borderId="0">
      <alignment/>
      <protection/>
    </xf>
    <xf numFmtId="0" fontId="40" fillId="3" borderId="0" applyNumberFormat="0" applyBorder="0" applyAlignment="0" applyProtection="0"/>
    <xf numFmtId="0" fontId="68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40" fillId="3" borderId="0" applyNumberFormat="0" applyBorder="0" applyAlignment="0" applyProtection="0"/>
    <xf numFmtId="0" fontId="52" fillId="34" borderId="6" applyNumberFormat="0" applyAlignment="0" applyProtection="0"/>
    <xf numFmtId="0" fontId="64" fillId="0" borderId="0">
      <alignment/>
      <protection/>
    </xf>
    <xf numFmtId="0" fontId="47" fillId="0" borderId="0" applyNumberFormat="0" applyFill="0" applyBorder="0" applyAlignment="0" applyProtection="0"/>
    <xf numFmtId="0" fontId="38" fillId="12" borderId="0" applyNumberFormat="0" applyBorder="0" applyAlignment="0" applyProtection="0"/>
    <xf numFmtId="0" fontId="60" fillId="33" borderId="0" applyNumberFormat="0" applyBorder="0" applyAlignment="0" applyProtection="0"/>
    <xf numFmtId="190" fontId="31" fillId="0" borderId="0" applyFont="0" applyFill="0" applyBorder="0" applyAlignment="0" applyProtection="0"/>
    <xf numFmtId="0" fontId="38" fillId="2" borderId="0" applyNumberFormat="0" applyBorder="0" applyAlignment="0" applyProtection="0"/>
    <xf numFmtId="0" fontId="24" fillId="2" borderId="0" applyNumberFormat="0" applyBorder="0" applyAlignment="0" applyProtection="0"/>
    <xf numFmtId="0" fontId="0" fillId="0" borderId="0">
      <alignment/>
      <protection/>
    </xf>
    <xf numFmtId="0" fontId="38" fillId="2" borderId="0" applyNumberFormat="0" applyBorder="0" applyAlignment="0" applyProtection="0"/>
    <xf numFmtId="0" fontId="91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38" fillId="2" borderId="0" applyNumberFormat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176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53" fillId="0" borderId="0">
      <alignment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60" fillId="8" borderId="0" applyNumberFormat="0" applyBorder="0" applyAlignment="0" applyProtection="0"/>
    <xf numFmtId="0" fontId="38" fillId="2" borderId="0" applyNumberFormat="0" applyBorder="0" applyAlignment="0" applyProtection="0"/>
    <xf numFmtId="0" fontId="44" fillId="43" borderId="0" applyNumberFormat="0" applyBorder="0" applyAlignment="0" applyProtection="0"/>
    <xf numFmtId="0" fontId="40" fillId="3" borderId="0" applyNumberFormat="0" applyBorder="0" applyAlignment="0" applyProtection="0"/>
    <xf numFmtId="0" fontId="38" fillId="2" borderId="0" applyNumberFormat="0" applyBorder="0" applyAlignment="0" applyProtection="0"/>
    <xf numFmtId="0" fontId="40" fillId="3" borderId="0" applyNumberFormat="0" applyBorder="0" applyAlignment="0" applyProtection="0"/>
    <xf numFmtId="0" fontId="38" fillId="2" borderId="0" applyNumberFormat="0" applyBorder="0" applyAlignment="0" applyProtection="0"/>
    <xf numFmtId="0" fontId="62" fillId="12" borderId="0" applyNumberFormat="0" applyBorder="0" applyAlignment="0" applyProtection="0"/>
    <xf numFmtId="0" fontId="38" fillId="2" borderId="0" applyNumberFormat="0" applyBorder="0" applyAlignment="0" applyProtection="0"/>
    <xf numFmtId="0" fontId="37" fillId="2" borderId="0" applyNumberFormat="0" applyBorder="0" applyAlignment="0" applyProtection="0"/>
    <xf numFmtId="0" fontId="77" fillId="2" borderId="0" applyNumberFormat="0" applyBorder="0" applyAlignment="0" applyProtection="0"/>
    <xf numFmtId="0" fontId="68" fillId="8" borderId="0" applyNumberFormat="0" applyBorder="0" applyAlignment="0" applyProtection="0"/>
    <xf numFmtId="0" fontId="38" fillId="2" borderId="0" applyNumberFormat="0" applyBorder="0" applyAlignment="0" applyProtection="0"/>
    <xf numFmtId="0" fontId="4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177" fontId="64" fillId="0" borderId="0" applyFont="0" applyFill="0" applyBorder="0" applyAlignment="0" applyProtection="0"/>
    <xf numFmtId="0" fontId="53" fillId="0" borderId="0">
      <alignment/>
      <protection/>
    </xf>
    <xf numFmtId="0" fontId="0" fillId="0" borderId="0">
      <alignment vertical="center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" borderId="0" applyNumberFormat="0" applyBorder="0" applyAlignment="0" applyProtection="0"/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4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" borderId="0" applyNumberFormat="0" applyBorder="0" applyAlignment="0" applyProtection="0"/>
    <xf numFmtId="0" fontId="40" fillId="8" borderId="0" applyNumberFormat="0" applyBorder="0" applyAlignment="0" applyProtection="0"/>
    <xf numFmtId="0" fontId="24" fillId="20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6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60" fillId="8" borderId="0" applyNumberFormat="0" applyBorder="0" applyAlignment="0" applyProtection="0"/>
    <xf numFmtId="43" fontId="0" fillId="0" borderId="0" applyFont="0" applyFill="0" applyBorder="0" applyAlignment="0" applyProtection="0"/>
    <xf numFmtId="0" fontId="40" fillId="3" borderId="0" applyNumberFormat="0" applyBorder="0" applyAlignment="0" applyProtection="0"/>
    <xf numFmtId="0" fontId="38" fillId="2" borderId="0" applyNumberFormat="0" applyBorder="0" applyAlignment="0" applyProtection="0"/>
    <xf numFmtId="0" fontId="40" fillId="3" borderId="0" applyNumberFormat="0" applyBorder="0" applyAlignment="0" applyProtection="0"/>
    <xf numFmtId="0" fontId="60" fillId="33" borderId="0" applyNumberFormat="0" applyBorder="0" applyAlignment="0" applyProtection="0"/>
    <xf numFmtId="0" fontId="40" fillId="3" borderId="0" applyNumberFormat="0" applyBorder="0" applyAlignment="0" applyProtection="0"/>
    <xf numFmtId="0" fontId="60" fillId="3" borderId="0" applyNumberFormat="0" applyBorder="0" applyAlignment="0" applyProtection="0"/>
    <xf numFmtId="0" fontId="92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4" fillId="44" borderId="0" applyNumberFormat="0" applyBorder="0" applyAlignment="0" applyProtection="0"/>
    <xf numFmtId="0" fontId="38" fillId="2" borderId="0" applyNumberFormat="0" applyBorder="0" applyAlignment="0" applyProtection="0"/>
    <xf numFmtId="0" fontId="60" fillId="8" borderId="0" applyNumberFormat="0" applyBorder="0" applyAlignment="0" applyProtection="0"/>
    <xf numFmtId="0" fontId="40" fillId="3" borderId="0" applyNumberFormat="0" applyBorder="0" applyAlignment="0" applyProtection="0"/>
    <xf numFmtId="0" fontId="38" fillId="2" borderId="0" applyNumberFormat="0" applyBorder="0" applyAlignment="0" applyProtection="0"/>
    <xf numFmtId="0" fontId="4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3" borderId="0" applyNumberFormat="0" applyBorder="0" applyAlignment="0" applyProtection="0"/>
    <xf numFmtId="0" fontId="40" fillId="3" borderId="0" applyNumberFormat="0" applyBorder="0" applyAlignment="0" applyProtection="0"/>
    <xf numFmtId="0" fontId="0" fillId="0" borderId="0">
      <alignment/>
      <protection/>
    </xf>
    <xf numFmtId="0" fontId="4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53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</cellStyleXfs>
  <cellXfs count="338">
    <xf numFmtId="0" fontId="0" fillId="0" borderId="0" xfId="0" applyAlignment="1">
      <alignment/>
    </xf>
    <xf numFmtId="0" fontId="9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326" applyFont="1" applyFill="1" applyAlignment="1">
      <alignment horizontal="center" vertical="top"/>
      <protection/>
    </xf>
    <xf numFmtId="0" fontId="97" fillId="0" borderId="0" xfId="0" applyFont="1" applyFill="1" applyBorder="1" applyAlignment="1">
      <alignment vertical="center" wrapText="1"/>
    </xf>
    <xf numFmtId="0" fontId="97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878">
      <alignment/>
      <protection/>
    </xf>
    <xf numFmtId="0" fontId="6" fillId="0" borderId="0" xfId="878" applyFont="1" applyAlignment="1">
      <alignment vertical="center" wrapText="1"/>
      <protection/>
    </xf>
    <xf numFmtId="0" fontId="0" fillId="0" borderId="0" xfId="878" applyAlignment="1">
      <alignment horizontal="right"/>
      <protection/>
    </xf>
    <xf numFmtId="0" fontId="7" fillId="0" borderId="0" xfId="878" applyFont="1" applyAlignment="1">
      <alignment horizontal="center" vertical="center" wrapText="1"/>
      <protection/>
    </xf>
    <xf numFmtId="0" fontId="0" fillId="0" borderId="0" xfId="878" applyAlignment="1">
      <alignment horizontal="center"/>
      <protection/>
    </xf>
    <xf numFmtId="0" fontId="6" fillId="0" borderId="0" xfId="878" applyFont="1" applyAlignment="1">
      <alignment horizontal="center" vertical="center" wrapText="1"/>
      <protection/>
    </xf>
    <xf numFmtId="0" fontId="4" fillId="0" borderId="0" xfId="764" applyFont="1" applyFill="1" applyAlignment="1">
      <alignment vertical="top" wrapText="1"/>
      <protection/>
    </xf>
    <xf numFmtId="0" fontId="0" fillId="0" borderId="0" xfId="764" applyFont="1" applyFill="1">
      <alignment vertical="center"/>
      <protection/>
    </xf>
    <xf numFmtId="0" fontId="8" fillId="0" borderId="0" xfId="764" applyFont="1" applyFill="1">
      <alignment vertical="center"/>
      <protection/>
    </xf>
    <xf numFmtId="0" fontId="9" fillId="0" borderId="0" xfId="764" applyFont="1" applyFill="1">
      <alignment vertical="center"/>
      <protection/>
    </xf>
    <xf numFmtId="191" fontId="9" fillId="0" borderId="0" xfId="40" applyNumberFormat="1" applyFont="1" applyFill="1" applyAlignment="1">
      <alignment vertical="center"/>
    </xf>
    <xf numFmtId="0" fontId="4" fillId="0" borderId="0" xfId="764" applyFont="1" applyFill="1" applyAlignment="1">
      <alignment horizontal="center" vertical="top" wrapText="1"/>
      <protection/>
    </xf>
    <xf numFmtId="0" fontId="0" fillId="0" borderId="0" xfId="633" applyFont="1" applyFill="1" applyAlignment="1">
      <alignment wrapText="1"/>
      <protection/>
    </xf>
    <xf numFmtId="0" fontId="0" fillId="0" borderId="0" xfId="566" applyNumberFormat="1" applyFont="1" applyFill="1" applyBorder="1" applyAlignment="1">
      <alignment horizontal="right" vertical="center"/>
      <protection/>
    </xf>
    <xf numFmtId="0" fontId="8" fillId="0" borderId="11" xfId="677" applyFont="1" applyFill="1" applyBorder="1" applyAlignment="1">
      <alignment horizontal="center" vertical="center" wrapText="1"/>
      <protection/>
    </xf>
    <xf numFmtId="0" fontId="8" fillId="0" borderId="16" xfId="677" applyFont="1" applyFill="1" applyBorder="1" applyAlignment="1">
      <alignment horizontal="center" vertical="center" wrapText="1"/>
      <protection/>
    </xf>
    <xf numFmtId="0" fontId="8" fillId="0" borderId="17" xfId="677" applyFont="1" applyFill="1" applyBorder="1" applyAlignment="1">
      <alignment horizontal="center" vertical="center" wrapText="1"/>
      <protection/>
    </xf>
    <xf numFmtId="0" fontId="8" fillId="0" borderId="11" xfId="764" applyNumberFormat="1" applyFont="1" applyFill="1" applyBorder="1" applyAlignment="1" applyProtection="1">
      <alignment horizontal="left" vertical="center" indent="1"/>
      <protection/>
    </xf>
    <xf numFmtId="192" fontId="0" fillId="0" borderId="11" xfId="24" applyNumberFormat="1" applyFont="1" applyFill="1" applyBorder="1" applyAlignment="1">
      <alignment horizontal="right" vertical="center"/>
    </xf>
    <xf numFmtId="0" fontId="9" fillId="0" borderId="11" xfId="764" applyFont="1" applyFill="1" applyBorder="1">
      <alignment vertical="center"/>
      <protection/>
    </xf>
    <xf numFmtId="191" fontId="9" fillId="0" borderId="11" xfId="40" applyNumberFormat="1" applyFont="1" applyFill="1" applyBorder="1" applyAlignment="1">
      <alignment vertical="center"/>
    </xf>
    <xf numFmtId="193" fontId="9" fillId="0" borderId="0" xfId="764" applyNumberFormat="1" applyFont="1" applyFill="1">
      <alignment vertical="center"/>
      <protection/>
    </xf>
    <xf numFmtId="194" fontId="0" fillId="0" borderId="0" xfId="677" applyNumberFormat="1" applyFont="1" applyFill="1" applyAlignment="1">
      <alignment vertical="center"/>
      <protection/>
    </xf>
    <xf numFmtId="194" fontId="9" fillId="0" borderId="0" xfId="764" applyNumberFormat="1" applyFont="1" applyFill="1">
      <alignment vertical="center"/>
      <protection/>
    </xf>
    <xf numFmtId="0" fontId="2" fillId="0" borderId="11" xfId="566" applyNumberFormat="1" applyFont="1" applyFill="1" applyBorder="1" applyAlignment="1">
      <alignment horizontal="left" vertical="center" indent="1" shrinkToFit="1"/>
      <protection/>
    </xf>
    <xf numFmtId="0" fontId="2" fillId="0" borderId="11" xfId="566" applyNumberFormat="1" applyFont="1" applyFill="1" applyBorder="1" applyAlignment="1">
      <alignment horizontal="left" vertical="center" wrapText="1" indent="1"/>
      <protection/>
    </xf>
    <xf numFmtId="0" fontId="0" fillId="0" borderId="11" xfId="566" applyNumberFormat="1" applyFont="1" applyFill="1" applyBorder="1" applyAlignment="1">
      <alignment horizontal="left" vertical="center" wrapText="1" indent="1"/>
      <protection/>
    </xf>
    <xf numFmtId="0" fontId="10" fillId="0" borderId="0" xfId="764" applyFont="1" applyFill="1">
      <alignment vertical="center"/>
      <protection/>
    </xf>
    <xf numFmtId="0" fontId="9" fillId="0" borderId="0" xfId="764" applyFont="1" applyFill="1" applyBorder="1">
      <alignment vertical="center"/>
      <protection/>
    </xf>
    <xf numFmtId="191" fontId="0" fillId="0" borderId="0" xfId="40" applyNumberFormat="1" applyFont="1" applyFill="1" applyAlignment="1">
      <alignment horizontal="right" vertical="center"/>
    </xf>
    <xf numFmtId="195" fontId="8" fillId="0" borderId="0" xfId="764" applyNumberFormat="1" applyFont="1" applyFill="1" applyBorder="1" applyAlignment="1" applyProtection="1">
      <alignment horizontal="center" vertical="center" wrapText="1"/>
      <protection/>
    </xf>
    <xf numFmtId="10" fontId="0" fillId="0" borderId="0" xfId="40" applyNumberFormat="1" applyFont="1" applyFill="1" applyBorder="1" applyAlignment="1" applyProtection="1">
      <alignment horizontal="right" vertical="center"/>
      <protection/>
    </xf>
    <xf numFmtId="191" fontId="9" fillId="0" borderId="0" xfId="40" applyNumberFormat="1" applyFont="1" applyFill="1" applyBorder="1" applyAlignment="1">
      <alignment vertical="center"/>
    </xf>
    <xf numFmtId="0" fontId="4" fillId="0" borderId="0" xfId="764" applyFont="1" applyFill="1" applyAlignment="1">
      <alignment vertical="top"/>
      <protection/>
    </xf>
    <xf numFmtId="0" fontId="0" fillId="0" borderId="0" xfId="764" applyFill="1">
      <alignment vertical="center"/>
      <protection/>
    </xf>
    <xf numFmtId="192" fontId="0" fillId="0" borderId="0" xfId="764" applyNumberFormat="1" applyFill="1">
      <alignment vertical="center"/>
      <protection/>
    </xf>
    <xf numFmtId="0" fontId="11" fillId="0" borderId="0" xfId="764" applyFont="1" applyFill="1" applyAlignment="1">
      <alignment horizontal="center" vertical="top"/>
      <protection/>
    </xf>
    <xf numFmtId="192" fontId="0" fillId="0" borderId="0" xfId="764" applyNumberFormat="1" applyFont="1" applyFill="1">
      <alignment vertical="center"/>
      <protection/>
    </xf>
    <xf numFmtId="0" fontId="0" fillId="0" borderId="0" xfId="764" applyFont="1" applyFill="1" applyAlignment="1">
      <alignment horizontal="right" vertical="center"/>
      <protection/>
    </xf>
    <xf numFmtId="192" fontId="8" fillId="0" borderId="16" xfId="677" applyNumberFormat="1" applyFont="1" applyFill="1" applyBorder="1" applyAlignment="1">
      <alignment horizontal="center" vertical="center" wrapText="1"/>
      <protection/>
    </xf>
    <xf numFmtId="192" fontId="8" fillId="0" borderId="16" xfId="815" applyNumberFormat="1" applyFont="1" applyFill="1" applyBorder="1" applyAlignment="1">
      <alignment horizontal="center" vertical="center" wrapText="1"/>
      <protection/>
    </xf>
    <xf numFmtId="0" fontId="8" fillId="0" borderId="16" xfId="815" applyFont="1" applyFill="1" applyBorder="1" applyAlignment="1">
      <alignment horizontal="center" vertical="center" wrapText="1"/>
      <protection/>
    </xf>
    <xf numFmtId="196" fontId="8" fillId="0" borderId="16" xfId="764" applyNumberFormat="1" applyFont="1" applyFill="1" applyBorder="1" applyAlignment="1" applyProtection="1">
      <alignment horizontal="center" vertical="center" wrapText="1"/>
      <protection/>
    </xf>
    <xf numFmtId="192" fontId="8" fillId="0" borderId="17" xfId="677" applyNumberFormat="1" applyFont="1" applyFill="1" applyBorder="1" applyAlignment="1">
      <alignment horizontal="center" vertical="center" wrapText="1"/>
      <protection/>
    </xf>
    <xf numFmtId="192" fontId="8" fillId="0" borderId="17" xfId="815" applyNumberFormat="1" applyFont="1" applyFill="1" applyBorder="1" applyAlignment="1">
      <alignment horizontal="center" vertical="center" wrapText="1"/>
      <protection/>
    </xf>
    <xf numFmtId="0" fontId="8" fillId="0" borderId="17" xfId="815" applyFont="1" applyFill="1" applyBorder="1" applyAlignment="1">
      <alignment horizontal="center" vertical="center" wrapText="1"/>
      <protection/>
    </xf>
    <xf numFmtId="196" fontId="8" fillId="0" borderId="17" xfId="764" applyNumberFormat="1" applyFont="1" applyFill="1" applyBorder="1" applyAlignment="1" applyProtection="1">
      <alignment horizontal="center" vertical="center" wrapText="1"/>
      <protection/>
    </xf>
    <xf numFmtId="0" fontId="8" fillId="0" borderId="11" xfId="727" applyFont="1" applyFill="1" applyBorder="1" applyAlignment="1">
      <alignment horizontal="left" vertical="center" indent="1"/>
      <protection/>
    </xf>
    <xf numFmtId="192" fontId="0" fillId="0" borderId="11" xfId="764" applyNumberFormat="1" applyFont="1" applyFill="1" applyBorder="1" applyAlignment="1" applyProtection="1">
      <alignment horizontal="right" vertical="center"/>
      <protection/>
    </xf>
    <xf numFmtId="197" fontId="0" fillId="0" borderId="11" xfId="764" applyNumberFormat="1" applyFont="1" applyFill="1" applyBorder="1" applyAlignment="1" applyProtection="1">
      <alignment horizontal="right" vertical="center"/>
      <protection/>
    </xf>
    <xf numFmtId="194" fontId="0" fillId="0" borderId="11" xfId="677" applyNumberFormat="1" applyFont="1" applyFill="1" applyBorder="1" applyAlignment="1">
      <alignment vertical="center"/>
      <protection/>
    </xf>
    <xf numFmtId="197" fontId="0" fillId="0" borderId="0" xfId="764" applyNumberFormat="1" applyFill="1">
      <alignment vertical="center"/>
      <protection/>
    </xf>
    <xf numFmtId="0" fontId="0" fillId="0" borderId="11" xfId="764" applyNumberFormat="1" applyFont="1" applyFill="1" applyBorder="1" applyAlignment="1" applyProtection="1">
      <alignment horizontal="left" vertical="center" wrapText="1" indent="3"/>
      <protection/>
    </xf>
    <xf numFmtId="0" fontId="0" fillId="0" borderId="0" xfId="785" applyFont="1" applyFill="1">
      <alignment/>
      <protection/>
    </xf>
    <xf numFmtId="0" fontId="4" fillId="0" borderId="0" xfId="326" applyFont="1" applyAlignment="1">
      <alignment horizontal="center" vertical="top"/>
      <protection/>
    </xf>
    <xf numFmtId="0" fontId="12" fillId="0" borderId="0" xfId="326" applyFont="1">
      <alignment/>
      <protection/>
    </xf>
    <xf numFmtId="0" fontId="2" fillId="0" borderId="0" xfId="326" applyFont="1" applyAlignment="1">
      <alignment horizontal="right"/>
      <protection/>
    </xf>
    <xf numFmtId="0" fontId="2" fillId="0" borderId="0" xfId="326" applyFont="1" applyBorder="1" applyAlignment="1">
      <alignment horizontal="right" vertical="center" wrapText="1"/>
      <protection/>
    </xf>
    <xf numFmtId="196" fontId="8" fillId="0" borderId="11" xfId="764" applyNumberFormat="1" applyFont="1" applyFill="1" applyBorder="1" applyAlignment="1" applyProtection="1">
      <alignment horizontal="center" vertical="center" wrapText="1"/>
      <protection/>
    </xf>
    <xf numFmtId="0" fontId="13" fillId="0" borderId="11" xfId="326" applyFont="1" applyBorder="1" applyAlignment="1">
      <alignment horizontal="left" vertical="center" wrapText="1" indent="1"/>
      <protection/>
    </xf>
    <xf numFmtId="192" fontId="0" fillId="0" borderId="11" xfId="0" applyNumberFormat="1" applyBorder="1" applyAlignment="1">
      <alignment vertical="center"/>
    </xf>
    <xf numFmtId="0" fontId="0" fillId="0" borderId="11" xfId="0" applyBorder="1" applyAlignment="1">
      <alignment/>
    </xf>
    <xf numFmtId="0" fontId="2" fillId="0" borderId="11" xfId="326" applyFont="1" applyFill="1" applyBorder="1" applyAlignment="1">
      <alignment horizontal="left" vertical="center" wrapText="1" indent="1"/>
      <protection/>
    </xf>
    <xf numFmtId="0" fontId="2" fillId="0" borderId="11" xfId="326" applyFont="1" applyBorder="1" applyAlignment="1">
      <alignment horizontal="left" vertical="center" wrapText="1"/>
      <protection/>
    </xf>
    <xf numFmtId="0" fontId="0" fillId="0" borderId="11" xfId="764" applyNumberFormat="1" applyFont="1" applyFill="1" applyBorder="1" applyAlignment="1" applyProtection="1">
      <alignment horizontal="left" vertical="center" indent="1"/>
      <protection/>
    </xf>
    <xf numFmtId="196" fontId="0" fillId="0" borderId="11" xfId="0" applyNumberFormat="1" applyBorder="1" applyAlignment="1">
      <alignment vertical="center"/>
    </xf>
    <xf numFmtId="192" fontId="0" fillId="0" borderId="11" xfId="0" applyNumberFormat="1" applyBorder="1" applyAlignment="1">
      <alignment/>
    </xf>
    <xf numFmtId="0" fontId="13" fillId="0" borderId="11" xfId="677" applyFont="1" applyFill="1" applyBorder="1" applyAlignment="1">
      <alignment horizontal="left" vertical="center" wrapText="1" indent="1"/>
      <protection/>
    </xf>
    <xf numFmtId="0" fontId="2" fillId="0" borderId="11" xfId="326" applyFont="1" applyBorder="1" applyAlignment="1">
      <alignment horizontal="left" vertical="center" wrapText="1" indent="1"/>
      <protection/>
    </xf>
    <xf numFmtId="0" fontId="2" fillId="0" borderId="11" xfId="326" applyFont="1" applyBorder="1" applyAlignment="1">
      <alignment horizontal="left" vertical="center" wrapText="1" indent="2"/>
      <protection/>
    </xf>
    <xf numFmtId="0" fontId="2" fillId="0" borderId="11" xfId="326" applyFont="1" applyBorder="1" applyAlignment="1">
      <alignment horizontal="left" vertical="center" wrapText="1" indent="4"/>
      <protection/>
    </xf>
    <xf numFmtId="0" fontId="0" fillId="0" borderId="18" xfId="677" applyFont="1" applyFill="1" applyBorder="1" applyAlignment="1">
      <alignment vertical="center"/>
      <protection/>
    </xf>
    <xf numFmtId="0" fontId="0" fillId="0" borderId="11" xfId="677" applyFont="1" applyFill="1" applyBorder="1" applyAlignment="1">
      <alignment horizontal="left" vertical="center" wrapText="1"/>
      <protection/>
    </xf>
    <xf numFmtId="0" fontId="14" fillId="0" borderId="0" xfId="878" applyFont="1" applyAlignment="1">
      <alignment horizontal="center"/>
      <protection/>
    </xf>
    <xf numFmtId="0" fontId="15" fillId="0" borderId="0" xfId="397" applyFont="1" applyAlignment="1">
      <alignment vertical="top"/>
      <protection/>
    </xf>
    <xf numFmtId="0" fontId="0" fillId="0" borderId="0" xfId="397" applyFont="1">
      <alignment vertical="center"/>
      <protection/>
    </xf>
    <xf numFmtId="0" fontId="8" fillId="0" borderId="0" xfId="397" applyFont="1">
      <alignment vertical="center"/>
      <protection/>
    </xf>
    <xf numFmtId="0" fontId="16" fillId="0" borderId="0" xfId="397" applyFont="1">
      <alignment vertical="center"/>
      <protection/>
    </xf>
    <xf numFmtId="0" fontId="16" fillId="0" borderId="0" xfId="397" applyFont="1" applyAlignment="1">
      <alignment vertical="center"/>
      <protection/>
    </xf>
    <xf numFmtId="0" fontId="17" fillId="0" borderId="0" xfId="397" applyFont="1">
      <alignment vertical="center"/>
      <protection/>
    </xf>
    <xf numFmtId="0" fontId="0" fillId="0" borderId="0" xfId="397">
      <alignment vertical="center"/>
      <protection/>
    </xf>
    <xf numFmtId="0" fontId="4" fillId="0" borderId="0" xfId="397" applyFont="1" applyFill="1" applyAlignment="1">
      <alignment horizontal="center" vertical="top"/>
      <protection/>
    </xf>
    <xf numFmtId="0" fontId="0" fillId="0" borderId="0" xfId="397" applyFont="1" applyAlignment="1">
      <alignment horizontal="right" vertical="center"/>
      <protection/>
    </xf>
    <xf numFmtId="0" fontId="8" fillId="0" borderId="11" xfId="397" applyFont="1" applyBorder="1" applyAlignment="1">
      <alignment horizontal="center" vertical="center"/>
      <protection/>
    </xf>
    <xf numFmtId="0" fontId="8" fillId="0" borderId="11" xfId="397" applyFont="1" applyFill="1" applyBorder="1" applyAlignment="1">
      <alignment horizontal="center" vertical="center"/>
      <protection/>
    </xf>
    <xf numFmtId="0" fontId="8" fillId="0" borderId="11" xfId="397" applyFont="1" applyFill="1" applyBorder="1" applyAlignment="1">
      <alignment horizontal="center" vertical="center" wrapText="1"/>
      <protection/>
    </xf>
    <xf numFmtId="0" fontId="0" fillId="0" borderId="11" xfId="397" applyFont="1" applyBorder="1" applyAlignment="1">
      <alignment horizontal="left" vertical="center" wrapText="1" indent="2"/>
      <protection/>
    </xf>
    <xf numFmtId="192" fontId="0" fillId="0" borderId="11" xfId="397" applyNumberFormat="1" applyFont="1" applyFill="1" applyBorder="1">
      <alignment vertical="center"/>
      <protection/>
    </xf>
    <xf numFmtId="0" fontId="0" fillId="0" borderId="19" xfId="397" applyFont="1" applyBorder="1" applyAlignment="1">
      <alignment horizontal="left" vertical="center" wrapText="1"/>
      <protection/>
    </xf>
    <xf numFmtId="0" fontId="0" fillId="0" borderId="12" xfId="397" applyFont="1" applyBorder="1" applyAlignment="1">
      <alignment horizontal="left" vertical="center" wrapText="1"/>
      <protection/>
    </xf>
    <xf numFmtId="0" fontId="0" fillId="0" borderId="20" xfId="397" applyFont="1" applyBorder="1" applyAlignment="1">
      <alignment horizontal="left" vertical="center" wrapText="1"/>
      <protection/>
    </xf>
    <xf numFmtId="192" fontId="8" fillId="0" borderId="11" xfId="677" applyNumberFormat="1" applyFont="1" applyFill="1" applyBorder="1" applyAlignment="1">
      <alignment horizontal="center" vertical="center" wrapText="1"/>
      <protection/>
    </xf>
    <xf numFmtId="192" fontId="8" fillId="0" borderId="11" xfId="815" applyNumberFormat="1" applyFont="1" applyFill="1" applyBorder="1" applyAlignment="1">
      <alignment horizontal="center" vertical="center" wrapText="1"/>
      <protection/>
    </xf>
    <xf numFmtId="0" fontId="8" fillId="0" borderId="11" xfId="815" applyFont="1" applyFill="1" applyBorder="1" applyAlignment="1">
      <alignment horizontal="center" vertical="center" wrapText="1"/>
      <protection/>
    </xf>
    <xf numFmtId="197" fontId="0" fillId="0" borderId="11" xfId="764" applyNumberFormat="1" applyFill="1" applyBorder="1">
      <alignment vertical="center"/>
      <protection/>
    </xf>
    <xf numFmtId="0" fontId="0" fillId="0" borderId="11" xfId="764" applyNumberFormat="1" applyFont="1" applyFill="1" applyBorder="1" applyAlignment="1" applyProtection="1">
      <alignment horizontal="left" vertical="center" wrapText="1" indent="1"/>
      <protection/>
    </xf>
    <xf numFmtId="0" fontId="0" fillId="0" borderId="11" xfId="764" applyFont="1" applyFill="1" applyBorder="1" applyAlignment="1">
      <alignment horizontal="left" vertical="center" wrapText="1" indent="1"/>
      <protection/>
    </xf>
    <xf numFmtId="0" fontId="0" fillId="0" borderId="0" xfId="764" applyFill="1" applyBorder="1">
      <alignment vertical="center"/>
      <protection/>
    </xf>
    <xf numFmtId="0" fontId="4" fillId="0" borderId="0" xfId="764" applyFont="1" applyFill="1" applyAlignment="1">
      <alignment horizontal="center" vertical="top"/>
      <protection/>
    </xf>
    <xf numFmtId="195" fontId="0" fillId="0" borderId="0" xfId="764" applyNumberFormat="1" applyFont="1" applyFill="1" applyAlignment="1">
      <alignment horizontal="right" vertical="center"/>
      <protection/>
    </xf>
    <xf numFmtId="198" fontId="0" fillId="0" borderId="11" xfId="764" applyNumberFormat="1" applyFont="1" applyFill="1" applyBorder="1" applyAlignment="1" applyProtection="1">
      <alignment horizontal="right" vertical="center"/>
      <protection/>
    </xf>
    <xf numFmtId="0" fontId="0" fillId="0" borderId="11" xfId="764" applyFill="1" applyBorder="1">
      <alignment vertical="center"/>
      <protection/>
    </xf>
    <xf numFmtId="198" fontId="0" fillId="0" borderId="21" xfId="764" applyNumberFormat="1" applyFont="1" applyFill="1" applyBorder="1" applyAlignment="1" applyProtection="1">
      <alignment horizontal="right" vertical="center"/>
      <protection/>
    </xf>
    <xf numFmtId="0" fontId="0" fillId="0" borderId="21" xfId="764" applyFill="1" applyBorder="1">
      <alignment vertical="center"/>
      <protection/>
    </xf>
    <xf numFmtId="194" fontId="0" fillId="0" borderId="21" xfId="677" applyNumberFormat="1" applyFont="1" applyFill="1" applyBorder="1" applyAlignment="1">
      <alignment vertical="center"/>
      <protection/>
    </xf>
    <xf numFmtId="197" fontId="0" fillId="0" borderId="21" xfId="764" applyNumberFormat="1" applyFill="1" applyBorder="1">
      <alignment vertical="center"/>
      <protection/>
    </xf>
    <xf numFmtId="0" fontId="0" fillId="0" borderId="16" xfId="764" applyNumberFormat="1" applyFont="1" applyFill="1" applyBorder="1" applyAlignment="1" applyProtection="1">
      <alignment horizontal="left" vertical="center" indent="1"/>
      <protection/>
    </xf>
    <xf numFmtId="0" fontId="0" fillId="0" borderId="18" xfId="764" applyNumberFormat="1" applyFont="1" applyFill="1" applyBorder="1" applyAlignment="1" applyProtection="1">
      <alignment horizontal="left" vertical="center" indent="1"/>
      <protection/>
    </xf>
    <xf numFmtId="198" fontId="0" fillId="0" borderId="16" xfId="764" applyNumberFormat="1" applyFont="1" applyFill="1" applyBorder="1" applyAlignment="1" applyProtection="1">
      <alignment horizontal="right" vertical="center"/>
      <protection/>
    </xf>
    <xf numFmtId="0" fontId="0" fillId="0" borderId="16" xfId="764" applyFill="1" applyBorder="1">
      <alignment vertical="center"/>
      <protection/>
    </xf>
    <xf numFmtId="194" fontId="0" fillId="0" borderId="16" xfId="677" applyNumberFormat="1" applyFont="1" applyFill="1" applyBorder="1" applyAlignment="1">
      <alignment vertical="center"/>
      <protection/>
    </xf>
    <xf numFmtId="197" fontId="0" fillId="0" borderId="16" xfId="764" applyNumberFormat="1" applyFill="1" applyBorder="1">
      <alignment vertical="center"/>
      <protection/>
    </xf>
    <xf numFmtId="0" fontId="8" fillId="0" borderId="22" xfId="764" applyNumberFormat="1" applyFont="1" applyFill="1" applyBorder="1" applyAlignment="1" applyProtection="1">
      <alignment horizontal="left" vertical="center" indent="1"/>
      <protection/>
    </xf>
    <xf numFmtId="199" fontId="0" fillId="0" borderId="22" xfId="30" applyNumberFormat="1" applyFont="1" applyFill="1" applyBorder="1" applyAlignment="1">
      <alignment vertical="center"/>
    </xf>
    <xf numFmtId="0" fontId="0" fillId="0" borderId="22" xfId="764" applyFill="1" applyBorder="1">
      <alignment vertical="center"/>
      <protection/>
    </xf>
    <xf numFmtId="0" fontId="0" fillId="0" borderId="0" xfId="677" applyFont="1" applyFill="1" applyAlignment="1">
      <alignment vertical="center"/>
      <protection/>
    </xf>
    <xf numFmtId="0" fontId="0" fillId="0" borderId="11" xfId="764" applyNumberFormat="1" applyFont="1" applyFill="1" applyBorder="1" applyAlignment="1" applyProtection="1">
      <alignment vertical="center"/>
      <protection/>
    </xf>
    <xf numFmtId="199" fontId="0" fillId="0" borderId="11" xfId="30" applyNumberFormat="1" applyFont="1" applyFill="1" applyBorder="1" applyAlignment="1">
      <alignment vertical="center"/>
    </xf>
    <xf numFmtId="0" fontId="8" fillId="0" borderId="18" xfId="764" applyNumberFormat="1" applyFont="1" applyFill="1" applyBorder="1" applyAlignment="1" applyProtection="1">
      <alignment horizontal="left" vertical="center" indent="1"/>
      <protection/>
    </xf>
    <xf numFmtId="199" fontId="0" fillId="0" borderId="18" xfId="30" applyNumberFormat="1" applyFont="1" applyFill="1" applyBorder="1" applyAlignment="1">
      <alignment vertical="center"/>
    </xf>
    <xf numFmtId="0" fontId="0" fillId="0" borderId="18" xfId="764" applyFill="1" applyBorder="1">
      <alignment vertical="center"/>
      <protection/>
    </xf>
    <xf numFmtId="0" fontId="8" fillId="0" borderId="17" xfId="764" applyNumberFormat="1" applyFont="1" applyFill="1" applyBorder="1" applyAlignment="1" applyProtection="1">
      <alignment horizontal="left" vertical="center" indent="1"/>
      <protection/>
    </xf>
    <xf numFmtId="198" fontId="0" fillId="0" borderId="17" xfId="764" applyNumberFormat="1" applyFont="1" applyFill="1" applyBorder="1" applyAlignment="1" applyProtection="1">
      <alignment horizontal="right" vertical="center"/>
      <protection/>
    </xf>
    <xf numFmtId="200" fontId="0" fillId="0" borderId="17" xfId="764" applyNumberFormat="1" applyFill="1" applyBorder="1">
      <alignment vertical="center"/>
      <protection/>
    </xf>
    <xf numFmtId="9" fontId="0" fillId="0" borderId="17" xfId="40" applyNumberFormat="1" applyFont="1" applyFill="1" applyBorder="1" applyAlignment="1" applyProtection="1">
      <alignment vertical="center"/>
      <protection/>
    </xf>
    <xf numFmtId="9" fontId="0" fillId="0" borderId="17" xfId="764" applyNumberFormat="1" applyFill="1" applyBorder="1">
      <alignment vertical="center"/>
      <protection/>
    </xf>
    <xf numFmtId="200" fontId="0" fillId="0" borderId="11" xfId="764" applyNumberFormat="1" applyFill="1" applyBorder="1">
      <alignment vertical="center"/>
      <protection/>
    </xf>
    <xf numFmtId="197" fontId="0" fillId="0" borderId="0" xfId="677" applyNumberFormat="1" applyFont="1" applyFill="1" applyAlignment="1">
      <alignment vertical="center"/>
      <protection/>
    </xf>
    <xf numFmtId="0" fontId="4" fillId="0" borderId="0" xfId="677" applyFont="1" applyFill="1" applyAlignment="1">
      <alignment vertical="top"/>
      <protection/>
    </xf>
    <xf numFmtId="0" fontId="8" fillId="0" borderId="0" xfId="677" applyFont="1" applyFill="1" applyAlignment="1">
      <alignment vertical="center" wrapText="1"/>
      <protection/>
    </xf>
    <xf numFmtId="192" fontId="0" fillId="0" borderId="0" xfId="677" applyNumberFormat="1" applyFont="1" applyFill="1" applyAlignment="1">
      <alignment vertical="center"/>
      <protection/>
    </xf>
    <xf numFmtId="196" fontId="0" fillId="0" borderId="0" xfId="677" applyNumberFormat="1" applyFont="1" applyFill="1" applyAlignment="1">
      <alignment vertical="center"/>
      <protection/>
    </xf>
    <xf numFmtId="0" fontId="4" fillId="0" borderId="0" xfId="677" applyFont="1" applyFill="1" applyAlignment="1">
      <alignment horizontal="center" vertical="top"/>
      <protection/>
    </xf>
    <xf numFmtId="196" fontId="0" fillId="0" borderId="0" xfId="677" applyNumberFormat="1" applyFont="1" applyFill="1" applyAlignment="1">
      <alignment horizontal="right" vertical="center"/>
      <protection/>
    </xf>
    <xf numFmtId="192" fontId="0" fillId="0" borderId="11" xfId="875" applyNumberFormat="1" applyFont="1" applyFill="1" applyBorder="1" applyAlignment="1">
      <alignment vertical="center"/>
      <protection/>
    </xf>
    <xf numFmtId="192" fontId="0" fillId="0" borderId="11" xfId="677" applyNumberFormat="1" applyFont="1" applyFill="1" applyBorder="1" applyAlignment="1">
      <alignment vertical="center"/>
      <protection/>
    </xf>
    <xf numFmtId="196" fontId="0" fillId="0" borderId="11" xfId="677" applyNumberFormat="1" applyFont="1" applyFill="1" applyBorder="1" applyAlignment="1">
      <alignment vertical="center"/>
      <protection/>
    </xf>
    <xf numFmtId="0" fontId="0" fillId="0" borderId="11" xfId="677" applyFont="1" applyFill="1" applyBorder="1" applyAlignment="1">
      <alignment horizontal="left" vertical="center" indent="1"/>
      <protection/>
    </xf>
    <xf numFmtId="0" fontId="0" fillId="0" borderId="11" xfId="677" applyFont="1" applyFill="1" applyBorder="1" applyAlignment="1">
      <alignment horizontal="left" vertical="center" indent="2"/>
      <protection/>
    </xf>
    <xf numFmtId="192" fontId="0" fillId="0" borderId="16" xfId="875" applyNumberFormat="1" applyFont="1" applyFill="1" applyBorder="1" applyAlignment="1">
      <alignment vertical="center"/>
      <protection/>
    </xf>
    <xf numFmtId="192" fontId="0" fillId="0" borderId="16" xfId="677" applyNumberFormat="1" applyFont="1" applyFill="1" applyBorder="1" applyAlignment="1">
      <alignment vertical="center"/>
      <protection/>
    </xf>
    <xf numFmtId="196" fontId="0" fillId="0" borderId="16" xfId="677" applyNumberFormat="1" applyFont="1" applyFill="1" applyBorder="1" applyAlignment="1">
      <alignment vertical="center"/>
      <protection/>
    </xf>
    <xf numFmtId="192" fontId="0" fillId="0" borderId="21" xfId="875" applyNumberFormat="1" applyFont="1" applyFill="1" applyBorder="1" applyAlignment="1">
      <alignment vertical="center"/>
      <protection/>
    </xf>
    <xf numFmtId="192" fontId="0" fillId="0" borderId="21" xfId="677" applyNumberFormat="1" applyFont="1" applyFill="1" applyBorder="1" applyAlignment="1">
      <alignment vertical="center"/>
      <protection/>
    </xf>
    <xf numFmtId="196" fontId="0" fillId="0" borderId="21" xfId="677" applyNumberFormat="1" applyFont="1" applyFill="1" applyBorder="1" applyAlignment="1">
      <alignment vertical="center"/>
      <protection/>
    </xf>
    <xf numFmtId="0" fontId="13" fillId="0" borderId="17" xfId="677" applyFont="1" applyFill="1" applyBorder="1" applyAlignment="1">
      <alignment horizontal="left" vertical="center" wrapText="1"/>
      <protection/>
    </xf>
    <xf numFmtId="192" fontId="0" fillId="0" borderId="17" xfId="875" applyNumberFormat="1" applyFont="1" applyFill="1" applyBorder="1" applyAlignment="1">
      <alignment vertical="center"/>
      <protection/>
    </xf>
    <xf numFmtId="192" fontId="0" fillId="0" borderId="17" xfId="677" applyNumberFormat="1" applyFont="1" applyFill="1" applyBorder="1" applyAlignment="1">
      <alignment vertical="center"/>
      <protection/>
    </xf>
    <xf numFmtId="196" fontId="0" fillId="0" borderId="17" xfId="677" applyNumberFormat="1" applyFont="1" applyFill="1" applyBorder="1" applyAlignment="1">
      <alignment vertical="center"/>
      <protection/>
    </xf>
    <xf numFmtId="192" fontId="0" fillId="0" borderId="23" xfId="875" applyNumberFormat="1" applyFont="1" applyFill="1" applyBorder="1" applyAlignment="1">
      <alignment vertical="center"/>
      <protection/>
    </xf>
    <xf numFmtId="192" fontId="0" fillId="0" borderId="23" xfId="677" applyNumberFormat="1" applyFont="1" applyFill="1" applyBorder="1" applyAlignment="1">
      <alignment vertical="center"/>
      <protection/>
    </xf>
    <xf numFmtId="196" fontId="0" fillId="0" borderId="23" xfId="677" applyNumberFormat="1" applyFont="1" applyFill="1" applyBorder="1" applyAlignment="1">
      <alignment vertical="center"/>
      <protection/>
    </xf>
    <xf numFmtId="9" fontId="0" fillId="0" borderId="11" xfId="343" applyNumberFormat="1" applyFont="1" applyFill="1" applyBorder="1" applyAlignment="1">
      <alignment vertical="center"/>
      <protection/>
    </xf>
    <xf numFmtId="192" fontId="0" fillId="0" borderId="11" xfId="343" applyNumberFormat="1" applyFont="1" applyFill="1" applyBorder="1" applyAlignment="1">
      <alignment vertical="center"/>
      <protection/>
    </xf>
    <xf numFmtId="196" fontId="0" fillId="0" borderId="11" xfId="343" applyNumberFormat="1" applyFont="1" applyFill="1" applyBorder="1" applyAlignment="1">
      <alignment vertical="center"/>
      <protection/>
    </xf>
    <xf numFmtId="0" fontId="13" fillId="0" borderId="11" xfId="677" applyFont="1" applyFill="1" applyBorder="1" applyAlignment="1">
      <alignment horizontal="left" vertical="center" wrapText="1"/>
      <protection/>
    </xf>
    <xf numFmtId="0" fontId="18" fillId="0" borderId="0" xfId="878" applyFont="1" applyAlignment="1">
      <alignment horizontal="center"/>
      <protection/>
    </xf>
    <xf numFmtId="0" fontId="19" fillId="0" borderId="0" xfId="878" applyFont="1" applyAlignment="1">
      <alignment horizontal="center"/>
      <protection/>
    </xf>
    <xf numFmtId="57" fontId="20" fillId="0" borderId="0" xfId="878" applyNumberFormat="1" applyFont="1" applyAlignment="1">
      <alignment horizontal="center"/>
      <protection/>
    </xf>
    <xf numFmtId="0" fontId="21" fillId="0" borderId="0" xfId="878" applyFont="1">
      <alignment/>
      <protection/>
    </xf>
    <xf numFmtId="31" fontId="22" fillId="0" borderId="0" xfId="878" applyNumberFormat="1" applyFont="1" applyAlignment="1">
      <alignment horizontal="center"/>
      <protection/>
    </xf>
    <xf numFmtId="31" fontId="23" fillId="0" borderId="0" xfId="878" applyNumberFormat="1" applyFont="1" applyAlignment="1">
      <alignment/>
      <protection/>
    </xf>
    <xf numFmtId="0" fontId="0" fillId="0" borderId="0" xfId="785" applyFill="1">
      <alignment/>
      <protection/>
    </xf>
    <xf numFmtId="199" fontId="9" fillId="0" borderId="0" xfId="820" applyNumberFormat="1" applyFont="1" applyFill="1" applyAlignment="1">
      <alignment vertical="center"/>
    </xf>
    <xf numFmtId="0" fontId="0" fillId="0" borderId="0" xfId="727" applyFill="1">
      <alignment/>
      <protection/>
    </xf>
    <xf numFmtId="0" fontId="4" fillId="0" borderId="0" xfId="727" applyFont="1" applyFill="1" applyAlignment="1">
      <alignment horizontal="center" vertical="top"/>
      <protection/>
    </xf>
    <xf numFmtId="199" fontId="0" fillId="0" borderId="0" xfId="820" applyNumberFormat="1" applyFont="1" applyFill="1" applyAlignment="1">
      <alignment vertical="center"/>
    </xf>
    <xf numFmtId="0" fontId="0" fillId="0" borderId="24" xfId="727" applyFont="1" applyFill="1" applyBorder="1" applyAlignment="1">
      <alignment horizontal="right" vertical="center"/>
      <protection/>
    </xf>
    <xf numFmtId="192" fontId="2" fillId="0" borderId="11" xfId="820" applyNumberFormat="1" applyFont="1" applyFill="1" applyBorder="1" applyAlignment="1" applyProtection="1">
      <alignment horizontal="right" vertical="center"/>
      <protection/>
    </xf>
    <xf numFmtId="199" fontId="2" fillId="0" borderId="11" xfId="820" applyNumberFormat="1" applyFont="1" applyFill="1" applyBorder="1" applyAlignment="1" applyProtection="1">
      <alignment horizontal="right" vertical="center"/>
      <protection/>
    </xf>
    <xf numFmtId="199" fontId="9" fillId="0" borderId="11" xfId="820" applyNumberFormat="1" applyFont="1" applyFill="1" applyBorder="1" applyAlignment="1">
      <alignment vertical="center"/>
    </xf>
    <xf numFmtId="9" fontId="9" fillId="0" borderId="11" xfId="40" applyNumberFormat="1" applyFont="1" applyFill="1" applyBorder="1" applyAlignment="1">
      <alignment vertical="center"/>
    </xf>
    <xf numFmtId="9" fontId="8" fillId="0" borderId="11" xfId="40" applyNumberFormat="1" applyFont="1" applyFill="1" applyBorder="1" applyAlignment="1" applyProtection="1">
      <alignment vertical="center"/>
      <protection/>
    </xf>
    <xf numFmtId="9" fontId="9" fillId="0" borderId="0" xfId="40" applyNumberFormat="1" applyFont="1" applyFill="1" applyBorder="1" applyAlignment="1" applyProtection="1">
      <alignment vertical="center"/>
      <protection/>
    </xf>
    <xf numFmtId="0" fontId="0" fillId="0" borderId="11" xfId="727" applyFont="1" applyFill="1" applyBorder="1" applyAlignment="1">
      <alignment horizontal="left" vertical="center" indent="2"/>
      <protection/>
    </xf>
    <xf numFmtId="0" fontId="0" fillId="0" borderId="11" xfId="727" applyFont="1" applyFill="1" applyBorder="1" applyAlignment="1">
      <alignment horizontal="right"/>
      <protection/>
    </xf>
    <xf numFmtId="0" fontId="0" fillId="0" borderId="11" xfId="727" applyFont="1" applyFill="1" applyBorder="1" applyAlignment="1">
      <alignment horizontal="left" vertical="center" indent="4"/>
      <protection/>
    </xf>
    <xf numFmtId="0" fontId="0" fillId="0" borderId="11" xfId="727" applyFill="1" applyBorder="1">
      <alignment/>
      <protection/>
    </xf>
    <xf numFmtId="0" fontId="1" fillId="0" borderId="11" xfId="727" applyFont="1" applyFill="1" applyBorder="1" applyAlignment="1">
      <alignment horizontal="left" vertical="center" indent="4"/>
      <protection/>
    </xf>
    <xf numFmtId="9" fontId="0" fillId="0" borderId="11" xfId="40" applyNumberFormat="1" applyFont="1" applyFill="1" applyBorder="1" applyAlignment="1" applyProtection="1">
      <alignment vertical="center"/>
      <protection/>
    </xf>
    <xf numFmtId="9" fontId="0" fillId="0" borderId="0" xfId="40" applyNumberFormat="1" applyFont="1" applyFill="1" applyBorder="1" applyAlignment="1" applyProtection="1">
      <alignment/>
      <protection/>
    </xf>
    <xf numFmtId="0" fontId="4" fillId="0" borderId="0" xfId="872" applyFont="1" applyFill="1" applyAlignment="1">
      <alignment vertical="top" wrapText="1"/>
      <protection/>
    </xf>
    <xf numFmtId="0" fontId="0" fillId="0" borderId="0" xfId="872" applyFont="1" applyFill="1">
      <alignment vertical="center"/>
      <protection/>
    </xf>
    <xf numFmtId="0" fontId="8" fillId="0" borderId="0" xfId="872" applyFont="1" applyFill="1">
      <alignment vertical="center"/>
      <protection/>
    </xf>
    <xf numFmtId="0" fontId="9" fillId="0" borderId="0" xfId="872" applyFont="1" applyFill="1">
      <alignment vertical="center"/>
      <protection/>
    </xf>
    <xf numFmtId="0" fontId="0" fillId="0" borderId="0" xfId="877" applyFill="1">
      <alignment/>
      <protection/>
    </xf>
    <xf numFmtId="199" fontId="0" fillId="0" borderId="0" xfId="460" applyNumberFormat="1" applyFont="1" applyFill="1" applyAlignment="1">
      <alignment vertical="center"/>
    </xf>
    <xf numFmtId="199" fontId="9" fillId="0" borderId="0" xfId="460" applyNumberFormat="1" applyFont="1" applyFill="1" applyAlignment="1">
      <alignment vertical="center"/>
    </xf>
    <xf numFmtId="0" fontId="9" fillId="0" borderId="0" xfId="872" applyFont="1" applyFill="1" applyAlignment="1">
      <alignment horizontal="center" vertical="center"/>
      <protection/>
    </xf>
    <xf numFmtId="0" fontId="4" fillId="0" borderId="0" xfId="872" applyFont="1" applyFill="1" applyAlignment="1">
      <alignment horizontal="center" vertical="top" wrapText="1"/>
      <protection/>
    </xf>
    <xf numFmtId="0" fontId="0" fillId="0" borderId="0" xfId="872" applyFont="1" applyFill="1" applyAlignment="1">
      <alignment horizontal="right" vertical="center"/>
      <protection/>
    </xf>
    <xf numFmtId="0" fontId="8" fillId="0" borderId="19" xfId="863" applyFont="1" applyFill="1" applyBorder="1" applyAlignment="1">
      <alignment horizontal="center" vertical="center" wrapText="1"/>
      <protection/>
    </xf>
    <xf numFmtId="0" fontId="8" fillId="0" borderId="11" xfId="863" applyFont="1" applyFill="1" applyBorder="1" applyAlignment="1">
      <alignment horizontal="center" vertical="center" wrapText="1"/>
      <protection/>
    </xf>
    <xf numFmtId="0" fontId="8" fillId="0" borderId="11" xfId="872" applyNumberFormat="1" applyFont="1" applyFill="1" applyBorder="1" applyAlignment="1" applyProtection="1">
      <alignment horizontal="center" vertical="center"/>
      <protection/>
    </xf>
    <xf numFmtId="0" fontId="8" fillId="0" borderId="0" xfId="863" applyFont="1" applyFill="1" applyBorder="1" applyAlignment="1">
      <alignment horizontal="center" vertical="center" wrapText="1"/>
      <protection/>
    </xf>
    <xf numFmtId="0" fontId="0" fillId="0" borderId="11" xfId="877" applyFont="1" applyFill="1" applyBorder="1" applyAlignment="1">
      <alignment horizontal="left" vertical="center" indent="1"/>
      <protection/>
    </xf>
    <xf numFmtId="199" fontId="0" fillId="0" borderId="11" xfId="917" applyNumberFormat="1" applyFont="1" applyFill="1" applyBorder="1" applyAlignment="1">
      <alignment vertical="center"/>
    </xf>
    <xf numFmtId="200" fontId="0" fillId="0" borderId="11" xfId="877" applyNumberFormat="1" applyFont="1" applyFill="1" applyBorder="1" applyAlignment="1">
      <alignment vertical="center"/>
      <protection/>
    </xf>
    <xf numFmtId="9" fontId="0" fillId="0" borderId="11" xfId="460" applyNumberFormat="1" applyFont="1" applyFill="1" applyBorder="1" applyAlignment="1">
      <alignment vertical="center"/>
    </xf>
    <xf numFmtId="199" fontId="9" fillId="0" borderId="0" xfId="460" applyNumberFormat="1" applyFont="1" applyFill="1" applyBorder="1" applyAlignment="1" applyProtection="1">
      <alignment horizontal="right" vertical="center"/>
      <protection/>
    </xf>
    <xf numFmtId="49" fontId="0" fillId="0" borderId="11" xfId="510" applyNumberFormat="1" applyFont="1" applyFill="1" applyBorder="1" applyAlignment="1">
      <alignment horizontal="left" vertical="center" indent="2"/>
      <protection/>
    </xf>
    <xf numFmtId="200" fontId="24" fillId="0" borderId="25" xfId="857" applyNumberFormat="1" applyFont="1" applyBorder="1" applyAlignment="1">
      <alignment vertical="center" shrinkToFit="1"/>
      <protection/>
    </xf>
    <xf numFmtId="49" fontId="0" fillId="0" borderId="19" xfId="510" applyNumberFormat="1" applyFont="1" applyFill="1" applyBorder="1" applyAlignment="1">
      <alignment horizontal="left" vertical="center" indent="3"/>
      <protection/>
    </xf>
    <xf numFmtId="200" fontId="24" fillId="0" borderId="25" xfId="73" applyNumberFormat="1" applyFont="1" applyBorder="1" applyAlignment="1">
      <alignment vertical="center" shrinkToFit="1"/>
      <protection/>
    </xf>
    <xf numFmtId="0" fontId="24" fillId="0" borderId="26" xfId="0" applyNumberFormat="1" applyFont="1" applyFill="1" applyBorder="1" applyAlignment="1">
      <alignment vertical="center"/>
    </xf>
    <xf numFmtId="0" fontId="0" fillId="0" borderId="0" xfId="877" applyFill="1" applyAlignment="1">
      <alignment/>
      <protection/>
    </xf>
    <xf numFmtId="49" fontId="0" fillId="0" borderId="11" xfId="510" applyNumberFormat="1" applyFont="1" applyFill="1" applyBorder="1" applyAlignment="1">
      <alignment vertical="center"/>
      <protection/>
    </xf>
    <xf numFmtId="200" fontId="24" fillId="0" borderId="25" xfId="828" applyNumberFormat="1" applyFont="1" applyBorder="1" applyAlignment="1">
      <alignment vertical="center" shrinkToFit="1"/>
      <protection/>
    </xf>
    <xf numFmtId="200" fontId="0" fillId="0" borderId="11" xfId="510" applyNumberFormat="1" applyFont="1" applyFill="1" applyBorder="1" applyAlignment="1">
      <alignment vertical="center"/>
      <protection/>
    </xf>
    <xf numFmtId="49" fontId="25" fillId="0" borderId="19" xfId="510" applyNumberFormat="1" applyFont="1" applyFill="1" applyBorder="1" applyAlignment="1">
      <alignment horizontal="left" vertical="center" indent="2"/>
      <protection/>
    </xf>
    <xf numFmtId="200" fontId="24" fillId="0" borderId="25" xfId="861" applyNumberFormat="1" applyFont="1" applyBorder="1" applyAlignment="1">
      <alignment vertical="center" shrinkToFit="1"/>
      <protection/>
    </xf>
    <xf numFmtId="49" fontId="0" fillId="0" borderId="19" xfId="510" applyNumberFormat="1" applyFont="1" applyFill="1" applyBorder="1" applyAlignment="1">
      <alignment horizontal="left" vertical="center" indent="2"/>
      <protection/>
    </xf>
    <xf numFmtId="200" fontId="24" fillId="0" borderId="27" xfId="915" applyNumberFormat="1" applyFont="1" applyBorder="1" applyAlignment="1">
      <alignment vertical="center" shrinkToFit="1"/>
      <protection/>
    </xf>
    <xf numFmtId="199" fontId="0" fillId="0" borderId="11" xfId="460" applyNumberFormat="1" applyFont="1" applyFill="1" applyBorder="1" applyAlignment="1">
      <alignment vertical="center"/>
    </xf>
    <xf numFmtId="0" fontId="0" fillId="0" borderId="0" xfId="872" applyFont="1" applyFill="1" applyAlignment="1">
      <alignment horizontal="center" vertical="center"/>
      <protection/>
    </xf>
    <xf numFmtId="0" fontId="8" fillId="0" borderId="0" xfId="872" applyFont="1" applyFill="1" applyAlignment="1">
      <alignment horizontal="center" vertical="center"/>
      <protection/>
    </xf>
    <xf numFmtId="0" fontId="0" fillId="0" borderId="0" xfId="877" applyFill="1" applyAlignment="1">
      <alignment horizontal="center"/>
      <protection/>
    </xf>
    <xf numFmtId="49" fontId="0" fillId="0" borderId="11" xfId="510" applyNumberFormat="1" applyFont="1" applyFill="1" applyBorder="1" applyAlignment="1">
      <alignment horizontal="left" vertical="center" indent="3"/>
      <protection/>
    </xf>
    <xf numFmtId="49" fontId="0" fillId="0" borderId="11" xfId="510" applyNumberFormat="1" applyFont="1" applyFill="1" applyBorder="1" applyAlignment="1">
      <alignment horizontal="right" vertical="center" indent="3"/>
      <protection/>
    </xf>
    <xf numFmtId="0" fontId="26" fillId="0" borderId="0" xfId="850" applyFont="1" applyFill="1" applyAlignment="1">
      <alignment vertical="center" wrapText="1"/>
      <protection/>
    </xf>
    <xf numFmtId="0" fontId="8" fillId="0" borderId="11" xfId="872" applyNumberFormat="1" applyFont="1" applyFill="1" applyBorder="1" applyAlignment="1" applyProtection="1">
      <alignment vertical="center" wrapText="1"/>
      <protection/>
    </xf>
    <xf numFmtId="9" fontId="0" fillId="0" borderId="11" xfId="40" applyNumberFormat="1" applyFont="1" applyFill="1" applyBorder="1" applyAlignment="1">
      <alignment vertical="center"/>
    </xf>
    <xf numFmtId="200" fontId="0" fillId="0" borderId="11" xfId="877" applyNumberFormat="1" applyFont="1" applyFill="1" applyBorder="1" applyAlignment="1">
      <alignment horizontal="right" vertical="center" indent="1"/>
      <protection/>
    </xf>
    <xf numFmtId="200" fontId="24" fillId="0" borderId="25" xfId="857" applyNumberFormat="1" applyFont="1" applyBorder="1" applyAlignment="1">
      <alignment horizontal="right" vertical="center" shrinkToFit="1"/>
      <protection/>
    </xf>
    <xf numFmtId="200" fontId="24" fillId="0" borderId="25" xfId="73" applyNumberFormat="1" applyFont="1" applyBorder="1" applyAlignment="1">
      <alignment horizontal="right" vertical="center" shrinkToFit="1"/>
      <protection/>
    </xf>
    <xf numFmtId="200" fontId="24" fillId="0" borderId="25" xfId="828" applyNumberFormat="1" applyFont="1" applyBorder="1" applyAlignment="1">
      <alignment horizontal="right" vertical="center" shrinkToFit="1"/>
      <protection/>
    </xf>
    <xf numFmtId="200" fontId="0" fillId="0" borderId="11" xfId="510" applyNumberFormat="1" applyFont="1" applyFill="1" applyBorder="1" applyAlignment="1">
      <alignment horizontal="left" vertical="center" indent="3"/>
      <protection/>
    </xf>
    <xf numFmtId="200" fontId="24" fillId="0" borderId="25" xfId="861" applyNumberFormat="1" applyFont="1" applyBorder="1" applyAlignment="1">
      <alignment horizontal="right" vertical="center" shrinkToFit="1"/>
      <protection/>
    </xf>
    <xf numFmtId="200" fontId="0" fillId="0" borderId="11" xfId="510" applyNumberFormat="1" applyFont="1" applyFill="1" applyBorder="1" applyAlignment="1">
      <alignment horizontal="right" vertical="center" indent="3"/>
      <protection/>
    </xf>
    <xf numFmtId="200" fontId="24" fillId="0" borderId="27" xfId="915" applyNumberFormat="1" applyFont="1" applyBorder="1" applyAlignment="1">
      <alignment horizontal="right" vertical="center" shrinkToFit="1"/>
      <protection/>
    </xf>
    <xf numFmtId="0" fontId="0" fillId="0" borderId="11" xfId="877" applyFont="1" applyFill="1" applyBorder="1" applyAlignment="1">
      <alignment horizontal="right" vertical="center" indent="1"/>
      <protection/>
    </xf>
    <xf numFmtId="0" fontId="0" fillId="0" borderId="11" xfId="877" applyNumberFormat="1" applyFont="1" applyFill="1" applyBorder="1" applyAlignment="1" applyProtection="1">
      <alignment horizontal="left" vertical="center" indent="2"/>
      <protection/>
    </xf>
    <xf numFmtId="0" fontId="0" fillId="0" borderId="11" xfId="877" applyNumberFormat="1" applyFont="1" applyFill="1" applyBorder="1" applyAlignment="1" applyProtection="1">
      <alignment horizontal="right" vertical="center" indent="2"/>
      <protection/>
    </xf>
    <xf numFmtId="0" fontId="0" fillId="0" borderId="11" xfId="877" applyFont="1" applyFill="1" applyBorder="1" applyAlignment="1">
      <alignment horizontal="left" vertical="center" indent="2"/>
      <protection/>
    </xf>
    <xf numFmtId="0" fontId="27" fillId="0" borderId="0" xfId="850" applyFont="1" applyFill="1" applyBorder="1" applyAlignment="1">
      <alignment vertical="top" wrapText="1"/>
      <protection/>
    </xf>
    <xf numFmtId="0" fontId="0" fillId="0" borderId="0" xfId="850" applyFont="1" applyFill="1" applyBorder="1" applyAlignment="1">
      <alignment vertical="center" wrapText="1"/>
      <protection/>
    </xf>
    <xf numFmtId="0" fontId="0" fillId="0" borderId="0" xfId="850" applyFont="1" applyFill="1" applyBorder="1" applyAlignment="1">
      <alignment horizontal="center" vertical="center" wrapText="1"/>
      <protection/>
    </xf>
    <xf numFmtId="0" fontId="16" fillId="0" borderId="0" xfId="850" applyFont="1" applyFill="1" applyBorder="1" applyAlignment="1">
      <alignment horizontal="center" vertical="center" wrapText="1"/>
      <protection/>
    </xf>
    <xf numFmtId="198" fontId="0" fillId="0" borderId="0" xfId="850" applyNumberFormat="1" applyFont="1" applyFill="1" applyBorder="1" applyAlignment="1">
      <alignment vertical="center"/>
      <protection/>
    </xf>
    <xf numFmtId="201" fontId="0" fillId="0" borderId="0" xfId="850" applyNumberFormat="1" applyFont="1" applyFill="1" applyBorder="1" applyAlignment="1">
      <alignment vertical="center"/>
      <protection/>
    </xf>
    <xf numFmtId="9" fontId="0" fillId="0" borderId="0" xfId="850" applyNumberFormat="1" applyFont="1" applyFill="1" applyBorder="1" applyAlignment="1">
      <alignment vertical="center"/>
      <protection/>
    </xf>
    <xf numFmtId="182" fontId="4" fillId="0" borderId="0" xfId="850" applyNumberFormat="1" applyFont="1" applyFill="1" applyBorder="1" applyAlignment="1">
      <alignment horizontal="center" vertical="top" wrapText="1"/>
      <protection/>
    </xf>
    <xf numFmtId="201" fontId="4" fillId="0" borderId="0" xfId="850" applyNumberFormat="1" applyFont="1" applyFill="1" applyBorder="1" applyAlignment="1">
      <alignment horizontal="center" vertical="top" wrapText="1"/>
      <protection/>
    </xf>
    <xf numFmtId="9" fontId="4" fillId="0" borderId="0" xfId="850" applyNumberFormat="1" applyFont="1" applyFill="1" applyBorder="1" applyAlignment="1">
      <alignment horizontal="center" vertical="top" wrapText="1"/>
      <protection/>
    </xf>
    <xf numFmtId="0" fontId="0" fillId="0" borderId="0" xfId="633" applyFont="1" applyFill="1" applyBorder="1" applyAlignment="1">
      <alignment wrapText="1"/>
      <protection/>
    </xf>
    <xf numFmtId="198" fontId="8" fillId="0" borderId="0" xfId="876" applyNumberFormat="1" applyFont="1" applyFill="1" applyBorder="1" applyAlignment="1">
      <alignment horizontal="center" vertical="top"/>
      <protection/>
    </xf>
    <xf numFmtId="201" fontId="8" fillId="0" borderId="0" xfId="876" applyNumberFormat="1" applyFont="1" applyFill="1" applyBorder="1" applyAlignment="1">
      <alignment horizontal="center" vertical="top"/>
      <protection/>
    </xf>
    <xf numFmtId="9" fontId="0" fillId="0" borderId="0" xfId="633" applyNumberFormat="1" applyFont="1" applyFill="1" applyBorder="1" applyAlignment="1">
      <alignment horizontal="right" vertical="center"/>
      <protection/>
    </xf>
    <xf numFmtId="0" fontId="8" fillId="0" borderId="11" xfId="876" applyFont="1" applyFill="1" applyBorder="1" applyAlignment="1">
      <alignment horizontal="center" vertical="center" wrapText="1"/>
      <protection/>
    </xf>
    <xf numFmtId="198" fontId="8" fillId="0" borderId="11" xfId="876" applyNumberFormat="1" applyFont="1" applyFill="1" applyBorder="1" applyAlignment="1">
      <alignment horizontal="center" vertical="center"/>
      <protection/>
    </xf>
    <xf numFmtId="201" fontId="8" fillId="0" borderId="11" xfId="876" applyNumberFormat="1" applyFont="1" applyFill="1" applyBorder="1" applyAlignment="1">
      <alignment horizontal="center" vertical="center"/>
      <protection/>
    </xf>
    <xf numFmtId="9" fontId="8" fillId="0" borderId="11" xfId="677" applyNumberFormat="1" applyFont="1" applyFill="1" applyBorder="1" applyAlignment="1">
      <alignment horizontal="center" vertical="center" wrapText="1"/>
      <protection/>
    </xf>
    <xf numFmtId="0" fontId="8" fillId="0" borderId="11" xfId="850" applyFont="1" applyFill="1" applyBorder="1" applyAlignment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right" vertical="center"/>
      <protection/>
    </xf>
    <xf numFmtId="201" fontId="0" fillId="0" borderId="11" xfId="850" applyNumberFormat="1" applyFont="1" applyFill="1" applyBorder="1" applyAlignment="1">
      <alignment vertical="center"/>
      <protection/>
    </xf>
    <xf numFmtId="9" fontId="8" fillId="0" borderId="20" xfId="677" applyNumberFormat="1" applyFont="1" applyFill="1" applyBorder="1" applyAlignment="1">
      <alignment vertical="center" wrapText="1"/>
      <protection/>
    </xf>
    <xf numFmtId="198" fontId="0" fillId="0" borderId="11" xfId="850" applyNumberFormat="1" applyFont="1" applyFill="1" applyBorder="1" applyAlignment="1">
      <alignment vertical="center"/>
      <protection/>
    </xf>
    <xf numFmtId="0" fontId="0" fillId="0" borderId="11" xfId="764" applyNumberFormat="1" applyFont="1" applyFill="1" applyBorder="1" applyAlignment="1" applyProtection="1">
      <alignment horizontal="left" vertical="center" wrapText="1"/>
      <protection/>
    </xf>
    <xf numFmtId="201" fontId="0" fillId="0" borderId="11" xfId="0" applyNumberFormat="1" applyFont="1" applyFill="1" applyBorder="1" applyAlignment="1" applyProtection="1">
      <alignment horizontal="right" vertical="center"/>
      <protection/>
    </xf>
    <xf numFmtId="9" fontId="0" fillId="0" borderId="20" xfId="850" applyNumberFormat="1" applyFont="1" applyFill="1" applyBorder="1" applyAlignment="1">
      <alignment horizontal="right" vertical="center"/>
      <protection/>
    </xf>
    <xf numFmtId="0" fontId="0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right" vertical="center"/>
      <protection/>
    </xf>
    <xf numFmtId="201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11" xfId="850" applyFont="1" applyFill="1" applyBorder="1" applyAlignment="1">
      <alignment vertical="center" wrapText="1"/>
      <protection/>
    </xf>
    <xf numFmtId="4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vertical="center"/>
    </xf>
    <xf numFmtId="198" fontId="0" fillId="0" borderId="11" xfId="850" applyNumberFormat="1" applyFont="1" applyFill="1" applyBorder="1" applyAlignment="1">
      <alignment horizontal="right" vertical="center"/>
      <protection/>
    </xf>
    <xf numFmtId="198" fontId="0" fillId="0" borderId="0" xfId="850" applyNumberFormat="1" applyFont="1" applyFill="1" applyBorder="1" applyAlignment="1">
      <alignment horizontal="right" vertical="center"/>
      <protection/>
    </xf>
    <xf numFmtId="9" fontId="0" fillId="0" borderId="11" xfId="850" applyNumberFormat="1" applyFont="1" applyFill="1" applyBorder="1" applyAlignment="1">
      <alignment horizontal="right" vertical="center"/>
      <protection/>
    </xf>
    <xf numFmtId="9" fontId="0" fillId="0" borderId="11" xfId="850" applyNumberFormat="1" applyFont="1" applyFill="1" applyBorder="1" applyAlignment="1">
      <alignment vertical="center"/>
      <protection/>
    </xf>
    <xf numFmtId="196" fontId="0" fillId="0" borderId="0" xfId="764" applyNumberFormat="1" applyFont="1" applyFill="1" applyAlignment="1">
      <alignment horizontal="right" vertical="center"/>
      <protection/>
    </xf>
    <xf numFmtId="192" fontId="0" fillId="0" borderId="11" xfId="764" applyNumberFormat="1" applyFont="1" applyFill="1" applyBorder="1" applyAlignment="1" applyProtection="1">
      <alignment vertical="center"/>
      <protection/>
    </xf>
    <xf numFmtId="192" fontId="0" fillId="0" borderId="11" xfId="764" applyNumberFormat="1" applyFill="1" applyBorder="1">
      <alignment vertical="center"/>
      <protection/>
    </xf>
    <xf numFmtId="9" fontId="0" fillId="0" borderId="0" xfId="40" applyNumberFormat="1" applyFont="1" applyFill="1" applyBorder="1" applyAlignment="1" applyProtection="1">
      <alignment vertical="center"/>
      <protection/>
    </xf>
    <xf numFmtId="0" fontId="0" fillId="0" borderId="11" xfId="764" applyNumberFormat="1" applyFont="1" applyFill="1" applyBorder="1" applyAlignment="1" applyProtection="1">
      <alignment horizontal="left" vertical="center" indent="2"/>
      <protection/>
    </xf>
    <xf numFmtId="199" fontId="0" fillId="0" borderId="11" xfId="30" applyNumberFormat="1" applyFont="1" applyFill="1" applyBorder="1" applyAlignment="1" applyProtection="1">
      <alignment horizontal="right" vertical="center"/>
      <protection/>
    </xf>
    <xf numFmtId="0" fontId="0" fillId="0" borderId="11" xfId="764" applyFont="1" applyFill="1" applyBorder="1">
      <alignment vertical="center"/>
      <protection/>
    </xf>
    <xf numFmtId="9" fontId="0" fillId="0" borderId="21" xfId="40" applyNumberFormat="1" applyFont="1" applyFill="1" applyBorder="1" applyAlignment="1" applyProtection="1">
      <alignment vertical="center"/>
      <protection/>
    </xf>
    <xf numFmtId="192" fontId="0" fillId="0" borderId="21" xfId="764" applyNumberFormat="1" applyFont="1" applyFill="1" applyBorder="1" applyAlignment="1" applyProtection="1">
      <alignment horizontal="right" vertical="center"/>
      <protection/>
    </xf>
    <xf numFmtId="192" fontId="0" fillId="0" borderId="18" xfId="764" applyNumberFormat="1" applyFont="1" applyFill="1" applyBorder="1" applyAlignment="1" applyProtection="1">
      <alignment horizontal="right" vertical="center"/>
      <protection/>
    </xf>
    <xf numFmtId="9" fontId="0" fillId="0" borderId="18" xfId="40" applyNumberFormat="1" applyFont="1" applyFill="1" applyBorder="1" applyAlignment="1" applyProtection="1">
      <alignment vertical="center"/>
      <protection/>
    </xf>
    <xf numFmtId="9" fontId="0" fillId="0" borderId="22" xfId="40" applyNumberFormat="1" applyFont="1" applyFill="1" applyBorder="1" applyAlignment="1" applyProtection="1">
      <alignment vertical="center"/>
      <protection/>
    </xf>
    <xf numFmtId="199" fontId="0" fillId="0" borderId="17" xfId="30" applyNumberFormat="1" applyFont="1" applyFill="1" applyBorder="1" applyAlignment="1">
      <alignment vertical="center"/>
    </xf>
    <xf numFmtId="0" fontId="0" fillId="0" borderId="17" xfId="764" applyFont="1" applyFill="1" applyBorder="1">
      <alignment vertical="center"/>
      <protection/>
    </xf>
    <xf numFmtId="0" fontId="0" fillId="0" borderId="17" xfId="764" applyFill="1" applyBorder="1">
      <alignment vertical="center"/>
      <protection/>
    </xf>
    <xf numFmtId="199" fontId="0" fillId="0" borderId="28" xfId="30" applyNumberFormat="1" applyFont="1" applyFill="1" applyBorder="1" applyAlignment="1">
      <alignment vertical="center"/>
    </xf>
    <xf numFmtId="0" fontId="0" fillId="0" borderId="28" xfId="764" applyFont="1" applyFill="1" applyBorder="1">
      <alignment vertical="center"/>
      <protection/>
    </xf>
    <xf numFmtId="0" fontId="0" fillId="0" borderId="28" xfId="764" applyFill="1" applyBorder="1">
      <alignment vertical="center"/>
      <protection/>
    </xf>
    <xf numFmtId="0" fontId="8" fillId="0" borderId="17" xfId="764" applyFont="1" applyFill="1" applyBorder="1" applyAlignment="1">
      <alignment horizontal="left" vertical="center" indent="1"/>
      <protection/>
    </xf>
    <xf numFmtId="192" fontId="0" fillId="0" borderId="23" xfId="764" applyNumberFormat="1" applyFont="1" applyFill="1" applyBorder="1">
      <alignment vertical="center"/>
      <protection/>
    </xf>
    <xf numFmtId="0" fontId="0" fillId="0" borderId="23" xfId="764" applyFont="1" applyFill="1" applyBorder="1">
      <alignment vertical="center"/>
      <protection/>
    </xf>
    <xf numFmtId="0" fontId="0" fillId="0" borderId="11" xfId="764" applyFont="1" applyFill="1" applyBorder="1" applyAlignment="1">
      <alignment horizontal="left" vertical="center" indent="1"/>
      <protection/>
    </xf>
    <xf numFmtId="0" fontId="28" fillId="0" borderId="29" xfId="916" applyFont="1" applyFill="1" applyBorder="1" applyAlignment="1">
      <alignment horizontal="left" vertical="center" indent="1"/>
      <protection/>
    </xf>
    <xf numFmtId="0" fontId="8" fillId="0" borderId="11" xfId="764" applyFont="1" applyFill="1" applyBorder="1" applyAlignment="1">
      <alignment horizontal="left" vertical="center" indent="1"/>
      <protection/>
    </xf>
    <xf numFmtId="0" fontId="0" fillId="0" borderId="11" xfId="764" applyFont="1" applyFill="1" applyBorder="1" applyAlignment="1">
      <alignment horizontal="left" vertical="center" indent="2"/>
      <protection/>
    </xf>
    <xf numFmtId="0" fontId="8" fillId="0" borderId="0" xfId="677" applyFont="1" applyFill="1" applyAlignment="1">
      <alignment vertical="center"/>
      <protection/>
    </xf>
    <xf numFmtId="0" fontId="29" fillId="0" borderId="0" xfId="677" applyFont="1" applyFill="1" applyAlignment="1">
      <alignment vertical="center"/>
      <protection/>
    </xf>
    <xf numFmtId="0" fontId="16" fillId="0" borderId="0" xfId="677" applyFont="1" applyFill="1" applyAlignment="1">
      <alignment vertical="center"/>
      <protection/>
    </xf>
    <xf numFmtId="0" fontId="8" fillId="0" borderId="0" xfId="677" applyFont="1" applyFill="1" applyBorder="1" applyAlignment="1">
      <alignment horizontal="center" vertical="center" wrapText="1"/>
      <protection/>
    </xf>
    <xf numFmtId="0" fontId="8" fillId="0" borderId="11" xfId="677" applyFont="1" applyFill="1" applyBorder="1" applyAlignment="1">
      <alignment horizontal="left" vertical="center" wrapText="1" indent="1"/>
      <protection/>
    </xf>
    <xf numFmtId="192" fontId="0" fillId="0" borderId="11" xfId="677" applyNumberFormat="1" applyFont="1" applyFill="1" applyBorder="1" applyAlignment="1">
      <alignment horizontal="right" vertical="center"/>
      <protection/>
    </xf>
    <xf numFmtId="0" fontId="8" fillId="0" borderId="11" xfId="677" applyFont="1" applyFill="1" applyBorder="1" applyAlignment="1">
      <alignment horizontal="left" vertical="center" indent="1"/>
      <protection/>
    </xf>
    <xf numFmtId="0" fontId="8" fillId="0" borderId="0" xfId="677" applyFont="1" applyFill="1" applyAlignment="1">
      <alignment horizontal="center" vertical="center"/>
      <protection/>
    </xf>
    <xf numFmtId="192" fontId="0" fillId="0" borderId="0" xfId="677" applyNumberFormat="1" applyFont="1" applyFill="1" applyBorder="1" applyAlignment="1">
      <alignment vertical="center"/>
      <protection/>
    </xf>
    <xf numFmtId="192" fontId="0" fillId="0" borderId="11" xfId="875" applyNumberFormat="1" applyFont="1" applyFill="1" applyBorder="1" applyAlignment="1">
      <alignment horizontal="right" vertical="center"/>
      <protection/>
    </xf>
    <xf numFmtId="196" fontId="0" fillId="0" borderId="11" xfId="875" applyNumberFormat="1" applyFont="1" applyFill="1" applyBorder="1" applyAlignment="1">
      <alignment vertical="center"/>
      <protection/>
    </xf>
    <xf numFmtId="196" fontId="8" fillId="0" borderId="11" xfId="677" applyNumberFormat="1" applyFont="1" applyFill="1" applyBorder="1" applyAlignment="1">
      <alignment vertical="center"/>
      <protection/>
    </xf>
    <xf numFmtId="192" fontId="0" fillId="0" borderId="21" xfId="875" applyNumberFormat="1" applyFont="1" applyFill="1" applyBorder="1" applyAlignment="1">
      <alignment horizontal="right" vertical="center"/>
      <protection/>
    </xf>
    <xf numFmtId="196" fontId="0" fillId="0" borderId="21" xfId="875" applyNumberFormat="1" applyFont="1" applyFill="1" applyBorder="1" applyAlignment="1">
      <alignment vertical="center"/>
      <protection/>
    </xf>
    <xf numFmtId="196" fontId="8" fillId="0" borderId="21" xfId="677" applyNumberFormat="1" applyFont="1" applyFill="1" applyBorder="1" applyAlignment="1">
      <alignment vertical="center"/>
      <protection/>
    </xf>
    <xf numFmtId="0" fontId="0" fillId="0" borderId="18" xfId="677" applyFont="1" applyFill="1" applyBorder="1" applyAlignment="1">
      <alignment horizontal="left" vertical="center" indent="2"/>
      <protection/>
    </xf>
    <xf numFmtId="192" fontId="0" fillId="0" borderId="11" xfId="875" applyNumberFormat="1" applyFont="1" applyFill="1" applyBorder="1" applyAlignment="1">
      <alignment vertical="center"/>
      <protection/>
    </xf>
    <xf numFmtId="0" fontId="8" fillId="0" borderId="17" xfId="677" applyFont="1" applyFill="1" applyBorder="1" applyAlignment="1">
      <alignment horizontal="left" vertical="center" wrapText="1" indent="1"/>
      <protection/>
    </xf>
    <xf numFmtId="192" fontId="0" fillId="0" borderId="17" xfId="677" applyNumberFormat="1" applyFont="1" applyFill="1" applyBorder="1" applyAlignment="1">
      <alignment horizontal="right" vertical="center"/>
      <protection/>
    </xf>
    <xf numFmtId="192" fontId="0" fillId="0" borderId="23" xfId="677" applyNumberFormat="1" applyFont="1" applyFill="1" applyBorder="1" applyAlignment="1">
      <alignment vertical="center"/>
      <protection/>
    </xf>
    <xf numFmtId="192" fontId="0" fillId="0" borderId="0" xfId="677" applyNumberFormat="1" applyFont="1" applyFill="1" applyBorder="1" applyAlignment="1">
      <alignment vertical="center"/>
      <protection/>
    </xf>
    <xf numFmtId="192" fontId="0" fillId="0" borderId="23" xfId="677" applyNumberFormat="1" applyFont="1" applyFill="1" applyBorder="1" applyAlignment="1">
      <alignment horizontal="right" vertical="center"/>
      <protection/>
    </xf>
    <xf numFmtId="192" fontId="16" fillId="0" borderId="23" xfId="677" applyNumberFormat="1" applyFont="1" applyFill="1" applyBorder="1" applyAlignment="1">
      <alignment vertical="center"/>
      <protection/>
    </xf>
    <xf numFmtId="9" fontId="8" fillId="0" borderId="0" xfId="40" applyNumberFormat="1" applyFont="1" applyFill="1" applyBorder="1" applyAlignment="1" applyProtection="1">
      <alignment vertical="center"/>
      <protection/>
    </xf>
    <xf numFmtId="0" fontId="30" fillId="0" borderId="0" xfId="0" applyFont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 horizontal="center"/>
    </xf>
  </cellXfs>
  <cellStyles count="904">
    <cellStyle name="Normal" xfId="0"/>
    <cellStyle name="差_gdp" xfId="15"/>
    <cellStyle name="Currency [0]" xfId="16"/>
    <cellStyle name="20% - 强调文字颜色 3" xfId="17"/>
    <cellStyle name="差_行政公检法测算_民生政策最低支出需求" xfId="18"/>
    <cellStyle name="输入" xfId="19"/>
    <cellStyle name="差_30云南_1" xfId="20"/>
    <cellStyle name="Currency" xfId="21"/>
    <cellStyle name="好_人员工资和公用经费3" xfId="22"/>
    <cellStyle name="Accent2 - 40%" xfId="23"/>
    <cellStyle name="Comma [0]" xfId="24"/>
    <cellStyle name="40% - 强调文字颜色 3" xfId="25"/>
    <cellStyle name="计算 2" xfId="26"/>
    <cellStyle name="好_分析缺口率_财力性转移支付2010年预算参考数" xfId="27"/>
    <cellStyle name="差" xfId="28"/>
    <cellStyle name="差_市辖区测算-新科目（20080626）" xfId="29"/>
    <cellStyle name="Comma" xfId="30"/>
    <cellStyle name="好_行政公检法测算_不含人员经费系数_财力性转移支付2010年预算参考数" xfId="31"/>
    <cellStyle name="好_汇总" xfId="32"/>
    <cellStyle name="60% - 强调文字颜色 3" xfId="33"/>
    <cellStyle name="好_27重庆_财力性转移支付2010年预算参考数" xfId="34"/>
    <cellStyle name="好_平邑_财力性转移支付2010年预算参考数" xfId="35"/>
    <cellStyle name="差_缺口县区测算(财政部标准)" xfId="36"/>
    <cellStyle name="Hyperlink" xfId="37"/>
    <cellStyle name="Accent2 - 60%" xfId="38"/>
    <cellStyle name="好_县市旗测算20080508_县市旗测算-新科目（含人口规模效应）" xfId="39"/>
    <cellStyle name="Percent" xfId="40"/>
    <cellStyle name="Followed Hyperlink" xfId="41"/>
    <cellStyle name="注释" xfId="42"/>
    <cellStyle name="差_安徽 缺口县区测算(地方填报)1_财力性转移支付2010年预算参考数" xfId="43"/>
    <cellStyle name="常规 6" xfId="44"/>
    <cellStyle name="好_行政(燃修费)_财力性转移支付2010年预算参考数" xfId="45"/>
    <cellStyle name="60% - 强调文字颜色 2" xfId="46"/>
    <cellStyle name="好_行政（人员）_民生政策最低支出需求_财力性转移支付2010年预算参考数" xfId="47"/>
    <cellStyle name="好_行政公检法测算_民生政策最低支出需求" xfId="48"/>
    <cellStyle name="标题 4" xfId="49"/>
    <cellStyle name="好_教育(按照总人口测算）—20080416_不含人员经费系数_财力性转移支付2010年预算参考数" xfId="50"/>
    <cellStyle name="好_人员工资和公用经费" xfId="51"/>
    <cellStyle name="警告文本" xfId="52"/>
    <cellStyle name="常规 5 2" xfId="53"/>
    <cellStyle name="标题" xfId="54"/>
    <cellStyle name="差_2006年28四川" xfId="55"/>
    <cellStyle name="解释性文本" xfId="56"/>
    <cellStyle name="标题 1" xfId="57"/>
    <cellStyle name="百分比 4" xfId="58"/>
    <cellStyle name="差_测算结果汇总_财力性转移支付2010年预算参考数" xfId="59"/>
    <cellStyle name="标题 2" xfId="60"/>
    <cellStyle name="百分比 5" xfId="61"/>
    <cellStyle name="差_农林水和城市维护标准支出20080505－县区合计_财力性转移支付2010年预算参考数" xfId="62"/>
    <cellStyle name="差_核定人数下发表" xfId="63"/>
    <cellStyle name="常规 5 2 2" xfId="64"/>
    <cellStyle name="好_Book2_财力性转移支付2010年预算参考数" xfId="65"/>
    <cellStyle name="差_测算结果_财力性转移支付2010年预算参考数" xfId="66"/>
    <cellStyle name="60% - 强调文字颜色 1" xfId="67"/>
    <cellStyle name="标题 3" xfId="68"/>
    <cellStyle name="好_汇总表_财力性转移支付2010年预算参考数" xfId="69"/>
    <cellStyle name="好_危改资金测算_财力性转移支付2010年预算参考数" xfId="70"/>
    <cellStyle name="60% - 强调文字颜色 4" xfId="71"/>
    <cellStyle name="输出" xfId="72"/>
    <cellStyle name="常规 31" xfId="73"/>
    <cellStyle name="常规 26" xfId="74"/>
    <cellStyle name="Input" xfId="75"/>
    <cellStyle name="计算" xfId="76"/>
    <cellStyle name="检查单元格" xfId="77"/>
    <cellStyle name="差_2007一般预算支出口径剔除表" xfId="78"/>
    <cellStyle name="40% - 强调文字颜色 4 2" xfId="79"/>
    <cellStyle name="好_青海 缺口县区测算(地方填报)_财力性转移支付2010年预算参考数" xfId="80"/>
    <cellStyle name="20% - 强调文字颜色 6" xfId="81"/>
    <cellStyle name="Currency [0]" xfId="82"/>
    <cellStyle name="好_县市旗测算-新科目（20080626）_不含人员经费系数_财力性转移支付2010年预算参考数" xfId="83"/>
    <cellStyle name="强调文字颜色 2" xfId="84"/>
    <cellStyle name="好_数据--基础数据--预算组--2015年人代会预算部分--2015.01.20--人代会前第6稿--按姚局意见改--调市级项级明细" xfId="85"/>
    <cellStyle name="链接单元格" xfId="86"/>
    <cellStyle name="汇总" xfId="87"/>
    <cellStyle name="好_云南 缺口县区测算(地方填报)" xfId="88"/>
    <cellStyle name="差_Book2" xfId="89"/>
    <cellStyle name="好_28四川_财力性转移支付2010年预算参考数" xfId="90"/>
    <cellStyle name="好" xfId="91"/>
    <cellStyle name="好_市辖区测算-新科目（20080626）_财力性转移支付2010年预算参考数" xfId="92"/>
    <cellStyle name="差_平邑_财力性转移支付2010年预算参考数" xfId="93"/>
    <cellStyle name="Heading 3" xfId="94"/>
    <cellStyle name="千位[0]_(人代会用)" xfId="95"/>
    <cellStyle name="差_教育(按照总人口测算）—20080416_县市旗测算-新科目（含人口规模效应）_财力性转移支付2010年预算参考数" xfId="96"/>
    <cellStyle name="适中" xfId="97"/>
    <cellStyle name="20% - 强调文字颜色 5" xfId="98"/>
    <cellStyle name="强调文字颜色 1" xfId="99"/>
    <cellStyle name="差_行政（人员）_县市旗测算-新科目（含人口规模效应）" xfId="100"/>
    <cellStyle name="千位分隔 6 2" xfId="101"/>
    <cellStyle name="20% - 强调文字颜色 1" xfId="102"/>
    <cellStyle name="40% - 强调文字颜色 1" xfId="103"/>
    <cellStyle name="差_县市旗测算-新科目（20080626）_不含人员经费系数" xfId="104"/>
    <cellStyle name="20% - 强调文字颜色 2" xfId="105"/>
    <cellStyle name="好_市辖区测算20080510_县市旗测算-新科目（含人口规模效应）_财力性转移支付2010年预算参考数" xfId="106"/>
    <cellStyle name="好_同德_财力性转移支付2010年预算参考数" xfId="107"/>
    <cellStyle name="好_gdp" xfId="108"/>
    <cellStyle name="输出 2" xfId="109"/>
    <cellStyle name="40% - 强调文字颜色 2" xfId="110"/>
    <cellStyle name="差_教育(按照总人口测算）—20080416_不含人员经费系数_财力性转移支付2010年预算参考数" xfId="111"/>
    <cellStyle name="千位分隔[0] 2" xfId="112"/>
    <cellStyle name="强调文字颜色 3" xfId="113"/>
    <cellStyle name="千位分隔[0] 3" xfId="114"/>
    <cellStyle name="好_卫生(按照总人口测算）—20080416_县市旗测算-新科目（含人口规模效应）_财力性转移支付2010年预算参考数" xfId="115"/>
    <cellStyle name="强调文字颜色 4" xfId="116"/>
    <cellStyle name="差_2006年34青海_财力性转移支付2010年预算参考数" xfId="117"/>
    <cellStyle name="差_其他部门(按照总人口测算）—20080416_不含人员经费系数_财力性转移支付2010年预算参考数" xfId="118"/>
    <cellStyle name="20% - 强调文字颜色 4" xfId="119"/>
    <cellStyle name="好_其他部门(按照总人口测算）—20080416_县市旗测算-新科目（含人口规模效应）_财力性转移支付2010年预算参考数" xfId="120"/>
    <cellStyle name="40% - 强调文字颜色 4" xfId="121"/>
    <cellStyle name="强调文字颜色 5" xfId="122"/>
    <cellStyle name="差_行政公检法测算_县市旗测算-新科目（含人口规模效应）" xfId="123"/>
    <cellStyle name="40% - 强调文字颜色 5" xfId="124"/>
    <cellStyle name="差_行政(燃修费)_民生政策最低支出需求" xfId="125"/>
    <cellStyle name="60% - 强调文字颜色 5" xfId="126"/>
    <cellStyle name="差_2006年全省财力计算表（中央、决算）" xfId="127"/>
    <cellStyle name="强调文字颜色 6" xfId="128"/>
    <cellStyle name="差_2_财力性转移支付2010年预算参考数" xfId="129"/>
    <cellStyle name="好_成本差异系数" xfId="130"/>
    <cellStyle name="好_22湖南_财力性转移支付2010年预算参考数" xfId="131"/>
    <cellStyle name="适中 2" xfId="132"/>
    <cellStyle name="40% - 强调文字颜色 6" xfId="133"/>
    <cellStyle name="60% - 强调文字颜色 6" xfId="134"/>
    <cellStyle name="好_34青海_1_财力性转移支付2010年预算参考数" xfId="135"/>
    <cellStyle name="差_行政（人员）_民生政策最低支出需求" xfId="136"/>
    <cellStyle name="好_其他部门(按照总人口测算）—20080416_不含人员经费系数_财力性转移支付2010年预算参考数" xfId="137"/>
    <cellStyle name="差_人员工资和公用经费" xfId="138"/>
    <cellStyle name="好_其他部门(按照总人口测算）—20080416_财力性转移支付2010年预算参考数" xfId="139"/>
    <cellStyle name="好_缺口县区测算" xfId="140"/>
    <cellStyle name="好_教育(按照总人口测算）—20080416_民生政策最低支出需求" xfId="141"/>
    <cellStyle name="好_缺口县区测算(按2007支出增长25%测算)_财力性转移支付2010年预算参考数" xfId="142"/>
    <cellStyle name="好_2015年社会保险基金预算草案表样（报人大）" xfId="143"/>
    <cellStyle name="好_农林水和城市维护标准支出20080505－县区合计_财力性转移支付2010年预算参考数" xfId="144"/>
    <cellStyle name="Accent3 - 20%" xfId="145"/>
    <cellStyle name="好_农林水和城市维护标准支出20080505－县区合计_民生政策最低支出需求_财力性转移支付2010年预算参考数" xfId="146"/>
    <cellStyle name="好_其他部门(按照总人口测算）—20080416" xfId="147"/>
    <cellStyle name="好_分县成本差异系数_财力性转移支付2010年预算参考数" xfId="148"/>
    <cellStyle name="Accent3 - 40%" xfId="149"/>
    <cellStyle name="好_其他部门(按照总人口测算）—20080416_县市旗测算-新科目（含人口规模效应）_隋心对账单定稿0514 3" xfId="150"/>
    <cellStyle name="差_汇总" xfId="151"/>
    <cellStyle name="差_卫生(按照总人口测算）—20080416_不含人员经费系数_财力性转移支付2010年预算参考数" xfId="152"/>
    <cellStyle name="好_一般预算支出口径剔除表_财力性转移支付2010年预算参考数" xfId="153"/>
    <cellStyle name="差_汇总_财力性转移支付2010年预算参考数" xfId="154"/>
    <cellStyle name="好_一般预算支出口径剔除表" xfId="155"/>
    <cellStyle name="差_卫生(按照总人口测算）—20080416_不含人员经费系数" xfId="156"/>
    <cellStyle name="60% - 强调文字颜色 3 2" xfId="157"/>
    <cellStyle name="好_卫生(按照总人口测算）—20080416_不含人员经费系数_财力性转移支付2010年预算参考数" xfId="158"/>
    <cellStyle name="好_民生政策最低支出需求" xfId="159"/>
    <cellStyle name="好_其他部门(按照总人口测算）—20080416_民生政策最低支出需求_财力性转移支付2010年预算参考数" xfId="160"/>
    <cellStyle name="差_县市旗测算-新科目（20080627）_民生政策最低支出需求" xfId="161"/>
    <cellStyle name="好_丽江汇总" xfId="162"/>
    <cellStyle name="好_教育(按照总人口测算）—20080416_县市旗测算-新科目（含人口规模效应）_财力性转移支付2010年预算参考数" xfId="163"/>
    <cellStyle name="好_不含人员经费系数_财力性转移支付2010年预算参考数" xfId="164"/>
    <cellStyle name="Accent5 - 40%" xfId="165"/>
    <cellStyle name="千分位[0]_ 白土" xfId="166"/>
    <cellStyle name="好_县市旗测算-新科目（20080627）_民生政策最低支出需求" xfId="167"/>
    <cellStyle name="差_市辖区测算20080510" xfId="168"/>
    <cellStyle name="差_分县成本差异系数" xfId="169"/>
    <cellStyle name="好_云南省2008年转移支付测算——州市本级考核部分及政策性测算_财力性转移支付2010年预算参考数" xfId="170"/>
    <cellStyle name="好_检验表（调整后）" xfId="171"/>
    <cellStyle name="好_分析缺口率" xfId="172"/>
    <cellStyle name="好_文体广播事业(按照总人口测算）—20080416_财力性转移支付2010年预算参考数" xfId="173"/>
    <cellStyle name="好_汇总表提前告知区县" xfId="174"/>
    <cellStyle name="常规 4 2" xfId="175"/>
    <cellStyle name="好_汇总表4_财力性转移支付2010年预算参考数" xfId="176"/>
    <cellStyle name="好_县市旗测算20080508_不含人员经费系数_财力性转移支付2010年预算参考数" xfId="177"/>
    <cellStyle name="差_34青海_财力性转移支付2010年预算参考数" xfId="178"/>
    <cellStyle name="常规 5" xfId="179"/>
    <cellStyle name="好_社保处下达区县2015年指标（第二批）" xfId="180"/>
    <cellStyle name="60% - 强调文字颜色 2 2" xfId="181"/>
    <cellStyle name="差_文体广播事业(按照总人口测算）—20080416_民生政策最低支出需求_财力性转移支付2010年预算参考数" xfId="182"/>
    <cellStyle name="好_汇总表4" xfId="183"/>
    <cellStyle name="好_市辖区测算20080510_不含人员经费系数" xfId="184"/>
    <cellStyle name="差_卫生(按照总人口测算）—20080416_民生政策最低支出需求_财力性转移支付2010年预算参考数" xfId="185"/>
    <cellStyle name="好_0605石屏县_财力性转移支付2010年预算参考数" xfId="186"/>
    <cellStyle name="差_市辖区测算-新科目（20080626）_财力性转移支付2010年预算参考数" xfId="187"/>
    <cellStyle name="好_汇总_财力性转移支付2010年预算参考数" xfId="188"/>
    <cellStyle name="好_核定人数下发表_财力性转移支付2010年预算参考数" xfId="189"/>
    <cellStyle name="好_市辖区测算-新科目（20080626）_县市旗测算-新科目（含人口规模效应）" xfId="190"/>
    <cellStyle name="差_2008年一般预算支出预计" xfId="191"/>
    <cellStyle name="好_县市旗测算-新科目（20080627）" xfId="192"/>
    <cellStyle name="差_34青海" xfId="193"/>
    <cellStyle name="好_县市旗测算20080508_不含人员经费系数" xfId="194"/>
    <cellStyle name="好_市辖区测算20080510_民生政策最低支出需求_财力性转移支付2010年预算参考数" xfId="195"/>
    <cellStyle name="好_河南 缺口县区测算(地方填报白)_财力性转移支付2010年预算参考数" xfId="196"/>
    <cellStyle name="ColLevel_0" xfId="197"/>
    <cellStyle name="千位分隔 2" xfId="198"/>
    <cellStyle name="好_分县成本差异系数" xfId="199"/>
    <cellStyle name="好_市辖区测算20080510_民生政策最低支出需求" xfId="200"/>
    <cellStyle name="差_05潍坊" xfId="201"/>
    <cellStyle name="好_河南 缺口县区测算(地方填报白)" xfId="202"/>
    <cellStyle name="好_行政公检法测算_县市旗测算-新科目（含人口规模效应）" xfId="203"/>
    <cellStyle name="好_云南省2008年转移支付测算——州市本级考核部分及政策性测算" xfId="204"/>
    <cellStyle name="常规 4 3" xfId="205"/>
    <cellStyle name="千位分隔 5 2 2" xfId="206"/>
    <cellStyle name="好_出版署2010年度中央部门决算草案" xfId="207"/>
    <cellStyle name="常规 21" xfId="208"/>
    <cellStyle name="常规 16" xfId="209"/>
    <cellStyle name="好_行政公检法测算_民生政策最低支出需求_财力性转移支付2010年预算参考数" xfId="210"/>
    <cellStyle name="好_行政（人员）_民生政策最低支出需求" xfId="211"/>
    <cellStyle name="好_行政公检法测算_财力性转移支付2010年预算参考数" xfId="212"/>
    <cellStyle name="好_第五部分(才淼、饶永宏）" xfId="213"/>
    <cellStyle name="40% - Accent6" xfId="214"/>
    <cellStyle name="好_行政（人员）_县市旗测算-新科目（含人口规模效应）_财力性转移支付2010年预算参考数" xfId="215"/>
    <cellStyle name="常规 20" xfId="216"/>
    <cellStyle name="常规 15" xfId="217"/>
    <cellStyle name="Check Cell" xfId="218"/>
    <cellStyle name="好_行政（人员）_财力性转移支付2010年预算参考数" xfId="219"/>
    <cellStyle name="差_12滨州_财力性转移支付2010年预算参考数" xfId="220"/>
    <cellStyle name="百分比 2" xfId="221"/>
    <cellStyle name="好_卫生(按照总人口测算）—20080416_县市旗测算-新科目（含人口规模效应）" xfId="222"/>
    <cellStyle name="好_河南 缺口县区测算(地方填报)_财力性转移支付2010年预算参考数" xfId="223"/>
    <cellStyle name="好_行政（人员）_不含人员经费系数_财力性转移支付2010年预算参考数" xfId="224"/>
    <cellStyle name="差_县区合并测算20080423(按照各省比重）_不含人员经费系数" xfId="225"/>
    <cellStyle name="Normal_#10-Headcount" xfId="226"/>
    <cellStyle name="好_Book1_财力性转移支付2010年预算参考数" xfId="227"/>
    <cellStyle name="Input_20121229 提供执行转移支付" xfId="228"/>
    <cellStyle name="好_行政(燃修费)_不含人员经费系数_财力性转移支付2010年预算参考数" xfId="229"/>
    <cellStyle name="好_行政(燃修费)" xfId="230"/>
    <cellStyle name="Accent4 - 60%" xfId="231"/>
    <cellStyle name="差_安徽 缺口县区测算(地方填报)1" xfId="232"/>
    <cellStyle name="差_2016人代会附表（2015-9-11）（姚局）-财经委" xfId="233"/>
    <cellStyle name="好_分县成本差异系数_不含人员经费系数" xfId="234"/>
    <cellStyle name="差_缺口县区测算" xfId="235"/>
    <cellStyle name="差_市辖区测算-新科目（20080626）_县市旗测算-新科目（含人口规模效应）" xfId="236"/>
    <cellStyle name="差_县市旗测算-新科目（20080626）_民生政策最低支出需求_财力性转移支付2010年预算参考数" xfId="237"/>
    <cellStyle name="好_第一部分：综合全" xfId="238"/>
    <cellStyle name="标题 5" xfId="239"/>
    <cellStyle name="差_青海 缺口县区测算(地方填报)" xfId="240"/>
    <cellStyle name="Percent [2]" xfId="241"/>
    <cellStyle name="汇总 2" xfId="242"/>
    <cellStyle name="好_城建部门" xfId="243"/>
    <cellStyle name="Date" xfId="244"/>
    <cellStyle name="常规_2016人代会附表（2015-9-11）（姚局）-财经委" xfId="245"/>
    <cellStyle name="货币 2" xfId="246"/>
    <cellStyle name="强调 2" xfId="247"/>
    <cellStyle name="60% - Accent1" xfId="248"/>
    <cellStyle name="好_缺口县区测算(财政部标准)" xfId="249"/>
    <cellStyle name="好_测算结果汇总_财力性转移支付2010年预算参考数" xfId="250"/>
    <cellStyle name="差_测算结果" xfId="251"/>
    <cellStyle name="好_行政（人员）_不含人员经费系数" xfId="252"/>
    <cellStyle name="Accent4 - 20%" xfId="253"/>
    <cellStyle name="好_县区合并测算20080421_民生政策最低支出需求" xfId="254"/>
    <cellStyle name="好_县区合并测算20080421_民生政策最低支出需求_财力性转移支付2010年预算参考数" xfId="255"/>
    <cellStyle name="好_测算结果汇总" xfId="256"/>
    <cellStyle name="烹拳 [0]_ +Foil &amp; -FOIL &amp; PAPER" xfId="257"/>
    <cellStyle name="好_县市旗测算-新科目（20080627）_县市旗测算-新科目（含人口规模效应）_财力性转移支付2010年预算参考数" xfId="258"/>
    <cellStyle name="差_行政(燃修费)_不含人员经费系数_财力性转移支付2010年预算参考数" xfId="259"/>
    <cellStyle name="好_测算结果" xfId="260"/>
    <cellStyle name="HEADING2" xfId="261"/>
    <cellStyle name="千位分隔 4 2 2" xfId="262"/>
    <cellStyle name="好_人员工资和公用经费_财力性转移支付2010年预算参考数" xfId="263"/>
    <cellStyle name="千位_(人代会用)" xfId="264"/>
    <cellStyle name="好_教育(按照总人口测算）—20080416_不含人员经费系数" xfId="265"/>
    <cellStyle name="好_重点民生支出需求测算表社保（农村低保）081112" xfId="266"/>
    <cellStyle name="好_县市旗测算-新科目（20080627）_不含人员经费系数_财力性转移支付2010年预算参考数" xfId="267"/>
    <cellStyle name="差_平邑" xfId="268"/>
    <cellStyle name="差_Book1_财力性转移支付2010年预算参考数" xfId="269"/>
    <cellStyle name="好_市辖区测算-新科目（20080626）" xfId="270"/>
    <cellStyle name="好_行政（人员）" xfId="271"/>
    <cellStyle name="千位分隔 5 3" xfId="272"/>
    <cellStyle name="好_人员工资和公用经费3_财力性转移支付2010年预算参考数" xfId="273"/>
    <cellStyle name="Accent6 - 60%" xfId="274"/>
    <cellStyle name="差_民生政策最低支出需求" xfId="275"/>
    <cellStyle name="好_2006年27重庆_财力性转移支付2010年预算参考数" xfId="276"/>
    <cellStyle name="差_教育(按照总人口测算）—20080416_不含人员经费系数" xfId="277"/>
    <cellStyle name="差 2" xfId="278"/>
    <cellStyle name="差_河南 缺口县区测算(地方填报白)" xfId="279"/>
    <cellStyle name="Currency_1995" xfId="280"/>
    <cellStyle name="好_2007年收支情况及2008年收支预计表(汇总表)" xfId="281"/>
    <cellStyle name="小数" xfId="282"/>
    <cellStyle name="差_成本差异系数_财力性转移支付2010年预算参考数" xfId="283"/>
    <cellStyle name="差_不含人员经费系数_财力性转移支付2010年预算参考数" xfId="284"/>
    <cellStyle name="千位分季_新建 Microsoft Excel 工作表" xfId="285"/>
    <cellStyle name="好_卫生部门_财力性转移支付2010年预算参考数" xfId="286"/>
    <cellStyle name="40% - Accent2" xfId="287"/>
    <cellStyle name="差_22湖南_财力性转移支付2010年预算参考数" xfId="288"/>
    <cellStyle name="差_农林水和城市维护标准支出20080505－县区合计_县市旗测算-新科目（含人口规模效应）" xfId="289"/>
    <cellStyle name="标题 3 2" xfId="290"/>
    <cellStyle name="差_30云南" xfId="291"/>
    <cellStyle name="差_文体广播事业(按照总人口测算）—20080416_财力性转移支付2010年预算参考数" xfId="292"/>
    <cellStyle name="差_人员工资和公用经费3_财力性转移支付2010年预算参考数" xfId="293"/>
    <cellStyle name="常规 3 2 2" xfId="294"/>
    <cellStyle name="常规 4_2008年横排表0721" xfId="295"/>
    <cellStyle name="差_行政公检法测算_不含人员经费系数" xfId="296"/>
    <cellStyle name="40% - 强调文字颜色 6 2" xfId="297"/>
    <cellStyle name="差_03昭通" xfId="298"/>
    <cellStyle name="差_行政公检法测算_不含人员经费系数_财力性转移支付2010年预算参考数" xfId="299"/>
    <cellStyle name="差_县市旗测算20080508_不含人员经费系数" xfId="300"/>
    <cellStyle name="好_市辖区测算-新科目（20080626）_县市旗测算-新科目（含人口规模效应）_财力性转移支付2010年预算参考数" xfId="301"/>
    <cellStyle name="콤마 [0]_BOILER-CO1" xfId="302"/>
    <cellStyle name="好_县市旗测算-新科目（20080627）_财力性转移支付2010年预算参考数" xfId="303"/>
    <cellStyle name="60% - 强调文字颜色 1 2" xfId="304"/>
    <cellStyle name="好_2008年预计支出与2007年对比" xfId="305"/>
    <cellStyle name="差_市辖区测算20080510_县市旗测算-新科目（含人口规模效应）_财力性转移支付2010年预算参考数" xfId="306"/>
    <cellStyle name="60% - Accent2" xfId="307"/>
    <cellStyle name="强调 3" xfId="308"/>
    <cellStyle name="差_同德" xfId="309"/>
    <cellStyle name="常规 2 2" xfId="310"/>
    <cellStyle name="Comma_1995" xfId="311"/>
    <cellStyle name="差_1110洱源县" xfId="312"/>
    <cellStyle name="强调文字颜色 1 2" xfId="313"/>
    <cellStyle name="Explanatory Text" xfId="314"/>
    <cellStyle name="差_行政公检法测算_财力性转移支付2010年预算参考数" xfId="315"/>
    <cellStyle name="常规 11_财力性转移支付2009年预算参考数" xfId="316"/>
    <cellStyle name="好_文体广播部门" xfId="317"/>
    <cellStyle name="差_行政(燃修费)_县市旗测算-新科目（含人口规模效应）_财力性转移支付2010年预算参考数" xfId="318"/>
    <cellStyle name="20% - 强调文字颜色 5 2" xfId="319"/>
    <cellStyle name="콤마_BOILER-CO1" xfId="320"/>
    <cellStyle name="差_行政（人员）_县市旗测算-新科目（含人口规模效应）_财力性转移支付2010年预算参考数" xfId="321"/>
    <cellStyle name="표준_0N-HANDLING " xfId="322"/>
    <cellStyle name="好_缺口县区测算(按核定人数)" xfId="323"/>
    <cellStyle name="好_2006年28四川_财力性转移支付2010年预算参考数" xfId="324"/>
    <cellStyle name="差_核定人数对比" xfId="325"/>
    <cellStyle name="常规_2014-09-26-关于我市全口径预算编制情况的报告（附表）" xfId="326"/>
    <cellStyle name="好_M01-2(州市补助收入)" xfId="327"/>
    <cellStyle name="差_文体广播部门" xfId="328"/>
    <cellStyle name="差_县区合并测算20080423(按照各省比重）_县市旗测算-新科目（含人口规模效应）" xfId="329"/>
    <cellStyle name="千位分隔 2 3" xfId="330"/>
    <cellStyle name="好_05潍坊" xfId="331"/>
    <cellStyle name="强调文字颜色 5 2" xfId="332"/>
    <cellStyle name="好_分县成本差异系数_民生政策最低支出需求_财力性转移支付2010年预算参考数" xfId="333"/>
    <cellStyle name="Note" xfId="334"/>
    <cellStyle name="差_20河南_财力性转移支付2010年预算参考数" xfId="335"/>
    <cellStyle name="好_2007年一般预算支出剔除" xfId="336"/>
    <cellStyle name="千位分隔 4 3" xfId="337"/>
    <cellStyle name="差_2006年27重庆_财力性转移支付2010年预算参考数" xfId="338"/>
    <cellStyle name="好_教育(按照总人口测算）—20080416" xfId="339"/>
    <cellStyle name="Percent_laroux" xfId="340"/>
    <cellStyle name="常规 3 4" xfId="341"/>
    <cellStyle name="差_缺口县区测算(按核定人数)_财力性转移支付2010年预算参考数" xfId="342"/>
    <cellStyle name="常规_（修改后）新科目人代会报表---印刷稿5.8 3" xfId="343"/>
    <cellStyle name="Calc Currency (0)" xfId="344"/>
    <cellStyle name="好_缺口县区测算(按2007支出增长25%测算)" xfId="345"/>
    <cellStyle name="链接单元格 2" xfId="346"/>
    <cellStyle name="差_2008年预计支出与2007年对比" xfId="347"/>
    <cellStyle name="好_教育(按照总人口测算）—20080416_民生政策最低支出需求_财力性转移支付2010年预算参考数" xfId="348"/>
    <cellStyle name="后继超级链接" xfId="349"/>
    <cellStyle name="好_缺口县区测算_财力性转移支付2010年预算参考数" xfId="350"/>
    <cellStyle name="差_其他部门(按照总人口测算）—20080416_县市旗测算-新科目（含人口规模效应）" xfId="351"/>
    <cellStyle name="差_行政(燃修费)_民生政策最低支出需求_财力性转移支付2010年预算参考数" xfId="352"/>
    <cellStyle name="差_市辖区测算-新科目（20080626）_民生政策最低支出需求" xfId="353"/>
    <cellStyle name="千位分隔 5 2" xfId="354"/>
    <cellStyle name="差_第一部分：综合全" xfId="355"/>
    <cellStyle name="差_测算结果汇总" xfId="356"/>
    <cellStyle name="差_文体广播事业(按照总人口测算）—20080416" xfId="357"/>
    <cellStyle name="差_市辖区测算20080510_财力性转移支付2010年预算参考数" xfId="358"/>
    <cellStyle name="差_分县成本差异系数_财力性转移支付2010年预算参考数" xfId="359"/>
    <cellStyle name="差_分析缺口率" xfId="360"/>
    <cellStyle name="差_农林水和城市维护标准支出20080505－县区合计_县市旗测算-新科目（含人口规模效应）_财力性转移支付2010年预算参考数" xfId="361"/>
    <cellStyle name="好_文体广播事业(按照总人口测算）—20080416_民生政策最低支出需求_财力性转移支付2010年预算参考数" xfId="362"/>
    <cellStyle name="差_市辖区测算-新科目（20080626）_不含人员经费系数" xfId="363"/>
    <cellStyle name="差_报表" xfId="364"/>
    <cellStyle name="好_卫生(按照总人口测算）—20080416_民生政策最低支出需求_财力性转移支付2010年预算参考数" xfId="365"/>
    <cellStyle name="差_09黑龙江" xfId="366"/>
    <cellStyle name="好_30云南_1_财力性转移支付2010年预算参考数" xfId="367"/>
    <cellStyle name="数字" xfId="368"/>
    <cellStyle name="差_不含人员经费系数" xfId="369"/>
    <cellStyle name="好_卫生部门" xfId="370"/>
    <cellStyle name="未定义" xfId="371"/>
    <cellStyle name="差_其他部门(按照总人口测算）—20080416" xfId="372"/>
    <cellStyle name="통화 [0]_BOILER-CO1" xfId="373"/>
    <cellStyle name="好_市辖区测算20080510_不含人员经费系数_财力性转移支付2010年预算参考数" xfId="374"/>
    <cellStyle name="差_M01-2(州市补助收入)" xfId="375"/>
    <cellStyle name="好_09黑龙江_财力性转移支付2010年预算参考数" xfId="376"/>
    <cellStyle name="差_行政(燃修费)_不含人员经费系数" xfId="377"/>
    <cellStyle name="好_县市旗测算-新科目（20080627）_县市旗测算-新科目（含人口规模效应）" xfId="378"/>
    <cellStyle name="好_卫生(按照总人口测算）—20080416" xfId="379"/>
    <cellStyle name="好_县区合并测算20080421_县市旗测算-新科目（含人口规模效应）" xfId="380"/>
    <cellStyle name="差_教育(按照总人口测算）—20080416_财力性转移支付2010年预算参考数" xfId="381"/>
    <cellStyle name="好_县市旗测算-新科目（20080626）_民生政策最低支出需求" xfId="382"/>
    <cellStyle name="差_其他部门(按照总人口测算）—20080416_县市旗测算-新科目（含人口规模效应）_财力性转移支付2010年预算参考数" xfId="383"/>
    <cellStyle name="差_2006年30云南" xfId="384"/>
    <cellStyle name="20% - Accent6" xfId="385"/>
    <cellStyle name="差_Book1" xfId="386"/>
    <cellStyle name="Calculation" xfId="387"/>
    <cellStyle name="差_530623_2006年县级财政报表附表" xfId="388"/>
    <cellStyle name="好_2007年一般预算支出剔除_财力性转移支付2010年预算参考数" xfId="389"/>
    <cellStyle name="差_27重庆" xfId="390"/>
    <cellStyle name="no dec" xfId="391"/>
    <cellStyle name="差_成本差异系数（含人口规模）" xfId="392"/>
    <cellStyle name="差_2006年27重庆" xfId="393"/>
    <cellStyle name="好_县市旗测算20080508_财力性转移支付2010年预算参考数" xfId="394"/>
    <cellStyle name="常规 5 4" xfId="395"/>
    <cellStyle name="60% - 强调文字颜色 5 2" xfId="396"/>
    <cellStyle name="常规_046-2010年土地出让金、四项收费、新增地全年预计----------------" xfId="397"/>
    <cellStyle name="Accent4 - 40%" xfId="398"/>
    <cellStyle name="好_县市旗测算20080508_县市旗测算-新科目（含人口规模效应）_财力性转移支付2010年预算参考数" xfId="399"/>
    <cellStyle name="常规 12" xfId="400"/>
    <cellStyle name="Accent5 - 60%" xfId="401"/>
    <cellStyle name="好_农林水和城市维护标准支出20080505－县区合计_县市旗测算-新科目（含人口规模效应）" xfId="402"/>
    <cellStyle name="差_2006年28四川_财力性转移支付2010年预算参考数" xfId="403"/>
    <cellStyle name="好_14安徽" xfId="404"/>
    <cellStyle name="差_检验表（调整后）" xfId="405"/>
    <cellStyle name="差_28四川_财力性转移支付2010年预算参考数" xfId="406"/>
    <cellStyle name="好_县区合并测算20080423(按照各省比重）_财力性转移支付2010年预算参考数" xfId="407"/>
    <cellStyle name="差_云南 缺口县区测算(地方填报)_财力性转移支付2010年预算参考数" xfId="408"/>
    <cellStyle name="差_卫生部门_财力性转移支付2010年预算参考数" xfId="409"/>
    <cellStyle name="好_文体广播事业(按照总人口测算）—20080416" xfId="410"/>
    <cellStyle name="差_2016年科目0114" xfId="411"/>
    <cellStyle name="好_14安徽_财力性转移支付2010年预算参考数" xfId="412"/>
    <cellStyle name="差_28四川" xfId="413"/>
    <cellStyle name="差_2015年社会保险基金预算草案表样（报人大）" xfId="414"/>
    <cellStyle name="好_河南 缺口县区测算(地方填报)" xfId="415"/>
    <cellStyle name="差_0605石屏县_财力性转移支付2010年预算参考数" xfId="416"/>
    <cellStyle name="好_缺口县区测算（11.13）_财力性转移支付2010年预算参考数" xfId="417"/>
    <cellStyle name="差_2007一般预算支出口径剔除表_财力性转移支付2010年预算参考数" xfId="418"/>
    <cellStyle name="差_2007年一般预算支出剔除_财力性转移支付2010年预算参考数" xfId="419"/>
    <cellStyle name="好_县市旗测算-新科目（20080626）_县市旗测算-新科目（含人口规模效应）" xfId="420"/>
    <cellStyle name="差_河南 缺口县区测算(地方填报白)_财力性转移支付2010年预算参考数" xfId="421"/>
    <cellStyle name="好_市辖区测算-新科目（20080626）_民生政策最低支出需求" xfId="422"/>
    <cellStyle name="好_县区合并测算20080423(按照各省比重）_县市旗测算-新科目（含人口规模效应）" xfId="423"/>
    <cellStyle name="好_2006年全省财力计算表（中央、决算）" xfId="424"/>
    <cellStyle name="好_测算结果_财力性转移支付2010年预算参考数" xfId="425"/>
    <cellStyle name="常规 23" xfId="426"/>
    <cellStyle name="常规 18" xfId="427"/>
    <cellStyle name="差_山东省民生支出标准" xfId="428"/>
    <cellStyle name="差_总人口" xfId="429"/>
    <cellStyle name="差_农林水和城市维护标准支出20080505－县区合计_不含人员经费系数" xfId="430"/>
    <cellStyle name="差_分析缺口率_财力性转移支付2010年预算参考数" xfId="431"/>
    <cellStyle name="差_司法部2010年度中央部门决算（草案）报" xfId="432"/>
    <cellStyle name="Normal - Style1" xfId="433"/>
    <cellStyle name="40% - Accent4" xfId="434"/>
    <cellStyle name="差_全国友协2010年度中央部门决算（草案）" xfId="435"/>
    <cellStyle name="好_山东省民生支出标准" xfId="436"/>
    <cellStyle name="Header2" xfId="437"/>
    <cellStyle name="Accent1_2006年33甘肃" xfId="438"/>
    <cellStyle name="好_农林水和城市维护标准支出20080505－县区合计_县市旗测算-新科目（含人口规模效应）_财力性转移支付2010年预算参考数" xfId="439"/>
    <cellStyle name="差_人员工资和公用经费3" xfId="440"/>
    <cellStyle name="_ET_STYLE_NoName_00_" xfId="441"/>
    <cellStyle name="千位分隔 3 2" xfId="442"/>
    <cellStyle name="RowLevel_0" xfId="443"/>
    <cellStyle name="好_2008年一般预算支出预计" xfId="444"/>
    <cellStyle name="Norma,_laroux_4_营业在建 (2)_E21" xfId="445"/>
    <cellStyle name="差_文体广播事业(按照总人口测算）—20080416_县市旗测算-新科目（含人口规模效应）" xfId="446"/>
    <cellStyle name="好_县区合并测算20080421_不含人员经费系数_财力性转移支付2010年预算参考数" xfId="447"/>
    <cellStyle name="差_市辖区测算20080510_县市旗测算-新科目（含人口规模效应）" xfId="448"/>
    <cellStyle name="差_人员工资和公用经费_财力性转移支付2010年预算参考数" xfId="449"/>
    <cellStyle name="千位分隔 4 2" xfId="450"/>
    <cellStyle name="好_核定人数对比_财力性转移支付2010年预算参考数" xfId="451"/>
    <cellStyle name="常规_（修改后）新科目人代会报表---印刷稿5.8 2 2" xfId="452"/>
    <cellStyle name="Accent2 - 20%" xfId="453"/>
    <cellStyle name="60% - Accent5" xfId="454"/>
    <cellStyle name="强调文字颜色 4 2" xfId="455"/>
    <cellStyle name="差_教育(按照总人口测算）—20080416_民生政策最低支出需求" xfId="456"/>
    <cellStyle name="好_1110洱源县" xfId="457"/>
    <cellStyle name="好_文体广播事业(按照总人口测算）—20080416_不含人员经费系数" xfId="458"/>
    <cellStyle name="差_33甘肃" xfId="459"/>
    <cellStyle name="千位分隔 4" xfId="460"/>
    <cellStyle name="差_2007年收支情况及2008年收支预计表(汇总表)" xfId="461"/>
    <cellStyle name="好_县市旗测算-新科目（20080626）_县市旗测算-新科目（含人口规模效应）_财力性转移支付2010年预算参考数" xfId="462"/>
    <cellStyle name="差_县区合并测算20080421_县市旗测算-新科目（含人口规模效应）" xfId="463"/>
    <cellStyle name="差_2008计算资料（8月5）" xfId="464"/>
    <cellStyle name="好_安徽 缺口县区测算(地方填报)1" xfId="465"/>
    <cellStyle name="常规 14" xfId="466"/>
    <cellStyle name="差_县市旗测算20080508_不含人员经费系数_财力性转移支付2010年预算参考数" xfId="467"/>
    <cellStyle name="差_危改资金测算" xfId="468"/>
    <cellStyle name="好_同德" xfId="469"/>
    <cellStyle name="好_市辖区测算20080510_县市旗测算-新科目（含人口规模效应）" xfId="470"/>
    <cellStyle name="差_11大理_财力性转移支付2010年预算参考数" xfId="471"/>
    <cellStyle name="差_09黑龙江_财力性转移支付2010年预算参考数" xfId="472"/>
    <cellStyle name="千位分隔 5" xfId="473"/>
    <cellStyle name="Linked Cell" xfId="474"/>
    <cellStyle name="检查单元格 2" xfId="475"/>
    <cellStyle name="归盒啦_95" xfId="476"/>
    <cellStyle name="常规 3" xfId="477"/>
    <cellStyle name="好_其他部门(按照总人口测算）—20080416_县市旗测算-新科目（含人口规模效应）" xfId="478"/>
    <cellStyle name="20% - 强调文字颜色 4 2" xfId="479"/>
    <cellStyle name="差_财政供养人员_财力性转移支付2010年预算参考数" xfId="480"/>
    <cellStyle name="差_其他部门(按照总人口测算）—20080416_民生政策最低支出需求_财力性转移支付2010年预算参考数" xfId="481"/>
    <cellStyle name="好_人员工资和公用经费2_财力性转移支付2010年预算参考数" xfId="482"/>
    <cellStyle name="好_财政供养人员" xfId="483"/>
    <cellStyle name="差_34青海_1_财力性转移支付2010年预算参考数" xfId="484"/>
    <cellStyle name="千位分隔 3 2 2" xfId="485"/>
    <cellStyle name="差_县区合并测算20080423(按照各省比重）" xfId="486"/>
    <cellStyle name="Accent2" xfId="487"/>
    <cellStyle name="差_2006年水利统计指标统计表" xfId="488"/>
    <cellStyle name="千位分隔 11" xfId="489"/>
    <cellStyle name="差_自行调整差异系数顺序" xfId="490"/>
    <cellStyle name="20% - Accent4" xfId="491"/>
    <cellStyle name="40% - 强调文字颜色 5 2" xfId="492"/>
    <cellStyle name="差_530629_2006年县级财政报表附表" xfId="493"/>
    <cellStyle name="差_行政公检法测算_县市旗测算-新科目（含人口规模效应）_财力性转移支付2010年预算参考数" xfId="494"/>
    <cellStyle name="好_市辖区测算-新科目（20080626）_不含人员经费系数_财力性转移支付2010年预算参考数" xfId="495"/>
    <cellStyle name="千位分隔 3" xfId="496"/>
    <cellStyle name="标题 4 2" xfId="497"/>
    <cellStyle name="差_2006年33甘肃" xfId="498"/>
    <cellStyle name="差_行政(燃修费)" xfId="499"/>
    <cellStyle name="好_行政（人员）_县市旗测算-新科目（含人口规模效应）" xfId="500"/>
    <cellStyle name="差_市辖区测算-新科目（20080626）_不含人员经费系数_财力性转移支付2010年预算参考数" xfId="501"/>
    <cellStyle name="好_2008年支出调整" xfId="502"/>
    <cellStyle name="差_县市旗测算20080508_民生政策最低支出需求" xfId="503"/>
    <cellStyle name="Accent1 - 60%" xfId="504"/>
    <cellStyle name="好_卫生(按照总人口测算）—20080416_不含人员经费系数" xfId="505"/>
    <cellStyle name="好_县区合并测算20080423(按照各省比重）" xfId="506"/>
    <cellStyle name="40% - Accent3" xfId="507"/>
    <cellStyle name="常规 24" xfId="508"/>
    <cellStyle name="常规 19" xfId="509"/>
    <cellStyle name="常规_2016年科目0114" xfId="510"/>
    <cellStyle name="差_附表_财力性转移支付2010年预算参考数" xfId="511"/>
    <cellStyle name="好_人员工资和公用经费2" xfId="512"/>
    <cellStyle name="差_34青海_1" xfId="513"/>
    <cellStyle name="差_县区合并测算20080421_民生政策最低支出需求" xfId="514"/>
    <cellStyle name="20% - 强调文字颜色 1 2" xfId="515"/>
    <cellStyle name="差_县市旗测算-新科目（20080627）_县市旗测算-新科目（含人口规模效应）" xfId="516"/>
    <cellStyle name="百分比 2 2" xfId="517"/>
    <cellStyle name="好_缺口县区测算（11.13）" xfId="518"/>
    <cellStyle name="差_其他部门(按照总人口测算）—20080416_财力性转移支付2010年预算参考数" xfId="519"/>
    <cellStyle name="差_0605石屏县" xfId="520"/>
    <cellStyle name="好_2006年22湖南" xfId="521"/>
    <cellStyle name="好_2006年27重庆" xfId="522"/>
    <cellStyle name="注释 2" xfId="523"/>
    <cellStyle name="强调 1" xfId="524"/>
    <cellStyle name="差_2007年一般预算支出剔除" xfId="525"/>
    <cellStyle name="好_2008年全省汇总收支计算表" xfId="526"/>
    <cellStyle name="差_缺口县区测算(按2007支出增长25%测算)" xfId="527"/>
    <cellStyle name="常规 4" xfId="528"/>
    <cellStyle name="好_总人口_财力性转移支付2010年预算参考数" xfId="529"/>
    <cellStyle name="好_00省级(打印)" xfId="530"/>
    <cellStyle name="差_14安徽_财力性转移支付2010年预算参考数" xfId="531"/>
    <cellStyle name="差_云南省2008年转移支付测算——州市本级考核部分及政策性测算_财力性转移支付2010年预算参考数" xfId="532"/>
    <cellStyle name="好_总人口" xfId="533"/>
    <cellStyle name="好_县市旗测算20080508_民生政策最低支出需求_财力性转移支付2010年预算参考数" xfId="534"/>
    <cellStyle name="千位分隔 2 2 2" xfId="535"/>
    <cellStyle name="40% - 强调文字颜色 2 2" xfId="536"/>
    <cellStyle name="好_27重庆" xfId="537"/>
    <cellStyle name="差_1110洱源县_财力性转移支付2010年预算参考数" xfId="538"/>
    <cellStyle name="好_平邑" xfId="539"/>
    <cellStyle name="标题 2 2" xfId="540"/>
    <cellStyle name="差_行政公检法测算" xfId="541"/>
    <cellStyle name="Grey" xfId="542"/>
    <cellStyle name="强调文字颜色 3 2" xfId="543"/>
    <cellStyle name="千位分隔[0] 2 2" xfId="544"/>
    <cellStyle name="差_农林水和城市维护标准支出20080505－县区合计_民生政策最低支出需求_财力性转移支付2010年预算参考数" xfId="545"/>
    <cellStyle name="差_人员工资和公用经费2_财力性转移支付2010年预算参考数" xfId="546"/>
    <cellStyle name="60% - Accent6" xfId="547"/>
    <cellStyle name="好_检验表" xfId="548"/>
    <cellStyle name="好_核定人数下发表" xfId="549"/>
    <cellStyle name="통화_BOILER-CO1" xfId="550"/>
    <cellStyle name="comma zerodec" xfId="551"/>
    <cellStyle name="常规 2_004-2010年增消两税返还情况表" xfId="552"/>
    <cellStyle name="差_行政（人员）_财力性转移支付2010年预算参考数" xfId="553"/>
    <cellStyle name="差_缺口县区测算(按核定人数)" xfId="554"/>
    <cellStyle name="霓付 [0]_ +Foil &amp; -FOIL &amp; PAPER" xfId="555"/>
    <cellStyle name="好_县区合并测算20080423(按照各省比重）_不含人员经费系数" xfId="556"/>
    <cellStyle name="好_成本差异系数_财力性转移支付2010年预算参考数" xfId="557"/>
    <cellStyle name="Accent1 - 20%" xfId="558"/>
    <cellStyle name="20% - Accent1" xfId="559"/>
    <cellStyle name="表标题" xfId="560"/>
    <cellStyle name="好_卫生(按照总人口测算）—20080416_民生政策最低支出需求" xfId="561"/>
    <cellStyle name="20% - Accent3" xfId="562"/>
    <cellStyle name="好_行政公检法测算_县市旗测算-新科目（含人口规模效应）_财力性转移支付2010年预算参考数" xfId="563"/>
    <cellStyle name="差_县市旗测算-新科目（20080626）_财力性转移支付2010年预算参考数" xfId="564"/>
    <cellStyle name="好_青海 缺口县区测算(地方填报)" xfId="565"/>
    <cellStyle name="常规_2015年社会保险基金预算草案表样（报人大）" xfId="566"/>
    <cellStyle name="20% - 强调文字颜色 6 2" xfId="567"/>
    <cellStyle name="Bad" xfId="568"/>
    <cellStyle name="好_县区合并测算20080423(按照各省比重）_不含人员经费系数_财力性转移支付2010年预算参考数" xfId="569"/>
    <cellStyle name="好_市辖区测算20080510_财力性转移支付2010年预算参考数" xfId="570"/>
    <cellStyle name="Accent6 - 40%" xfId="571"/>
    <cellStyle name="好_县区合并测算20080421_财力性转移支付2010年预算参考数" xfId="572"/>
    <cellStyle name="常规 3 3" xfId="573"/>
    <cellStyle name="差_07临沂" xfId="574"/>
    <cellStyle name="好_县区合并测算20080421_不含人员经费系数" xfId="575"/>
    <cellStyle name="好_文体广播事业(按照总人口测算）—20080416_县市旗测算-新科目（含人口规模效应）_财力性转移支付2010年预算参考数" xfId="576"/>
    <cellStyle name="常规 7" xfId="577"/>
    <cellStyle name="千位分隔 13" xfId="578"/>
    <cellStyle name="Header1" xfId="579"/>
    <cellStyle name="差_社保处下达区县2015年指标（第二批）" xfId="580"/>
    <cellStyle name="好_县区合并测算20080423(按照各省比重）_民生政策最低支出需求_财力性转移支付2010年预算参考数" xfId="581"/>
    <cellStyle name="差_县市旗测算-新科目（20080626）_县市旗测算-新科目（含人口规模效应）_财力性转移支付2010年预算参考数" xfId="582"/>
    <cellStyle name="百分比 3" xfId="583"/>
    <cellStyle name="差_行政（人员）_不含人员经费系数" xfId="584"/>
    <cellStyle name="好_文体广播事业(按照总人口测算）—20080416_不含人员经费系数_财力性转移支付2010年预算参考数" xfId="585"/>
    <cellStyle name="好_1110洱源县_财力性转移支付2010年预算参考数" xfId="586"/>
    <cellStyle name="Title" xfId="587"/>
    <cellStyle name="Heading 1" xfId="588"/>
    <cellStyle name="好_分县成本差异系数_民生政策最低支出需求" xfId="589"/>
    <cellStyle name="好_县区合并测算20080421_县市旗测算-新科目（含人口规模效应）_财力性转移支付2010年预算参考数" xfId="590"/>
    <cellStyle name="差_卫生(按照总人口测算）—20080416" xfId="591"/>
    <cellStyle name="好_22湖南" xfId="592"/>
    <cellStyle name="好_县市旗测算20080508_民生政策最低支出需求" xfId="593"/>
    <cellStyle name="常规 2 3" xfId="594"/>
    <cellStyle name="差_同德_财力性转移支付2010年预算参考数" xfId="595"/>
    <cellStyle name="40% - 强调文字颜色 3 2" xfId="596"/>
    <cellStyle name="差_行政(燃修费)_财力性转移支付2010年预算参考数" xfId="597"/>
    <cellStyle name="好_县市旗测算-新科目（20080626）" xfId="598"/>
    <cellStyle name="差_青海 缺口县区测算(地方填报)_财力性转移支付2010年预算参考数" xfId="599"/>
    <cellStyle name="好_县市旗测算-新科目（20080626）_不含人员经费系数" xfId="600"/>
    <cellStyle name="好_卫生(按照总人口测算）—20080416_财力性转移支付2010年预算参考数" xfId="601"/>
    <cellStyle name="好_县市旗测算-新科目（20080626）_民生政策最低支出需求_财力性转移支付2010年预算参考数" xfId="602"/>
    <cellStyle name="好_分县成本差异系数_不含人员经费系数_财力性转移支付2010年预算参考数" xfId="603"/>
    <cellStyle name="好_28四川" xfId="604"/>
    <cellStyle name="好_2008年支出调整_财力性转移支付2010年预算参考数" xfId="605"/>
    <cellStyle name="差_卫生部门" xfId="606"/>
    <cellStyle name="差_宝坻区" xfId="607"/>
    <cellStyle name="好_市辖区测算20080510" xfId="608"/>
    <cellStyle name="常规 3 2" xfId="609"/>
    <cellStyle name="好_危改资金测算" xfId="610"/>
    <cellStyle name="好_12滨州" xfId="611"/>
    <cellStyle name="差_卫生(按照总人口测算）—20080416_财力性转移支付2010年预算参考数" xfId="612"/>
    <cellStyle name="好_缺口县区测算(按核定人数)_财力性转移支付2010年预算参考数" xfId="613"/>
    <cellStyle name="钎霖_4岿角利" xfId="614"/>
    <cellStyle name="好_司法部2010年度中央部门决算（草案）报" xfId="615"/>
    <cellStyle name="好_09黑龙江" xfId="616"/>
    <cellStyle name="差_2008年全省汇总收支计算表" xfId="617"/>
    <cellStyle name="好_全国友协2010年度中央部门决算（草案）" xfId="618"/>
    <cellStyle name="输入 2" xfId="619"/>
    <cellStyle name="差_5334_2006年迪庆县级财政报表附表" xfId="620"/>
    <cellStyle name="差_分县成本差异系数_民生政策最低支出需求" xfId="621"/>
    <cellStyle name="差_市辖区测算20080510_民生政策最低支出需求" xfId="622"/>
    <cellStyle name="20% - Accent2" xfId="623"/>
    <cellStyle name="Accent1 - 40%" xfId="624"/>
    <cellStyle name="差_市辖区测算-新科目（20080626）_民生政策最低支出需求_财力性转移支付2010年预算参考数" xfId="625"/>
    <cellStyle name="Heading 2" xfId="626"/>
    <cellStyle name="20% - 强调文字颜色 3 2" xfId="627"/>
    <cellStyle name="好_34青海_财力性转移支付2010年预算参考数" xfId="628"/>
    <cellStyle name="差_11大理" xfId="629"/>
    <cellStyle name="Neutral" xfId="630"/>
    <cellStyle name="60% - 强调文字颜色 4 2" xfId="631"/>
    <cellStyle name="样式 1" xfId="632"/>
    <cellStyle name="常规_（20091202）人代会附表-表样 2 2 2" xfId="633"/>
    <cellStyle name="好_核定人数对比" xfId="634"/>
    <cellStyle name="警告文本 2" xfId="635"/>
    <cellStyle name="40% - Accent5" xfId="636"/>
    <cellStyle name="好_2006年水利统计指标统计表_财力性转移支付2010年预算参考数" xfId="637"/>
    <cellStyle name="差_河南 缺口县区测算(地方填报)" xfId="638"/>
    <cellStyle name="Accent3 - 60%" xfId="639"/>
    <cellStyle name="差_县市旗测算-新科目（20080627）" xfId="640"/>
    <cellStyle name="好_自行调整差异系数顺序" xfId="641"/>
    <cellStyle name="差_Book2_财力性转移支付2010年预算参考数" xfId="642"/>
    <cellStyle name="好_文体广播事业(按照总人口测算）—20080416_县市旗测算-新科目（含人口规模效应）" xfId="643"/>
    <cellStyle name="好_云南 缺口县区测算(地方填报)_财力性转移支付2010年预算参考数" xfId="644"/>
    <cellStyle name="Total" xfId="645"/>
    <cellStyle name="好_农林水和城市维护标准支出20080505－县区合计_不含人员经费系数" xfId="646"/>
    <cellStyle name="好_附表" xfId="647"/>
    <cellStyle name="好_山东省民生支出标准_财力性转移支付2010年预算参考数" xfId="648"/>
    <cellStyle name="好_11大理_财力性转移支付2010年预算参考数" xfId="649"/>
    <cellStyle name="20% - Accent5" xfId="650"/>
    <cellStyle name="好_教育(按照总人口测算）—20080416_县市旗测算-新科目（含人口规模效应）" xfId="651"/>
    <cellStyle name="标题 1 2" xfId="652"/>
    <cellStyle name="差_检验表" xfId="653"/>
    <cellStyle name="差_县市旗测算-新科目（20080626）" xfId="654"/>
    <cellStyle name="差_云南省2008年转移支付测算——州市本级考核部分及政策性测算" xfId="655"/>
    <cellStyle name="差_14安徽" xfId="656"/>
    <cellStyle name="差_缺口县区测算(按2007支出增长25%测算)_财力性转移支付2010年预算参考数" xfId="657"/>
    <cellStyle name="好_0605石屏县" xfId="658"/>
    <cellStyle name="差_县市旗测算-新科目（20080626）_不含人员经费系数_财力性转移支付2010年预算参考数" xfId="659"/>
    <cellStyle name="差_卫生(按照总人口测算）—20080416_民生政策最低支出需求" xfId="660"/>
    <cellStyle name="HEADING1" xfId="661"/>
    <cellStyle name="差_缺口县区测算（11.13）_财力性转移支付2010年预算参考数" xfId="662"/>
    <cellStyle name="差_文体广播事业(按照总人口测算）—20080416_不含人员经费系数" xfId="663"/>
    <cellStyle name="好_Book2" xfId="664"/>
    <cellStyle name="强调文字颜色 6 2" xfId="665"/>
    <cellStyle name="常规 7 2" xfId="666"/>
    <cellStyle name="差_数据--基础数据--预算组--2015年人代会预算部分--2015.01.20--人代会前第6稿--按姚局意见改--调市级项级明细_政府预算公开模板" xfId="667"/>
    <cellStyle name="60% - 强调文字颜色 6 2" xfId="668"/>
    <cellStyle name="差_27重庆_财力性转移支付2010年预算参考数" xfId="669"/>
    <cellStyle name="好_农林水和城市维护标准支出20080505－县区合计" xfId="670"/>
    <cellStyle name="差_行政(燃修费)_县市旗测算-新科目（含人口规模效应）" xfId="671"/>
    <cellStyle name="差_市辖区测算20080510_不含人员经费系数_财力性转移支付2010年预算参考数" xfId="672"/>
    <cellStyle name="差_分县成本差异系数_不含人员经费系数_财力性转移支付2010年预算参考数" xfId="673"/>
    <cellStyle name="千位分隔 3 3" xfId="674"/>
    <cellStyle name="Accent5 - 20%" xfId="675"/>
    <cellStyle name="好_文体广播事业(按照总人口测算）—20080416_民生政策最低支出需求" xfId="676"/>
    <cellStyle name="常规_（修改后）新科目人代会报表---印刷稿5.8" xfId="677"/>
    <cellStyle name="差_县区合并测算20080421_财力性转移支付2010年预算参考数" xfId="678"/>
    <cellStyle name="差_汇总表4_财力性转移支付2010年预算参考数" xfId="679"/>
    <cellStyle name="烹拳_ +Foil &amp; -FOIL &amp; PAPER" xfId="680"/>
    <cellStyle name="差_市辖区测算20080510_不含人员经费系数" xfId="681"/>
    <cellStyle name="差_分县成本差异系数_不含人员经费系数" xfId="682"/>
    <cellStyle name="好_县市旗测算-新科目（20080627）_不含人员经费系数" xfId="683"/>
    <cellStyle name="千位分隔 7" xfId="684"/>
    <cellStyle name="差_云南 缺口县区测算(地方填报)" xfId="685"/>
    <cellStyle name="差_汇总表_财力性转移支付2010年预算参考数" xfId="686"/>
    <cellStyle name="差_县市旗测算-新科目（20080627）_不含人员经费系数" xfId="687"/>
    <cellStyle name="好_1" xfId="688"/>
    <cellStyle name="好_农林水和城市维护标准支出20080505－县区合计_不含人员经费系数_财力性转移支付2010年预算参考数" xfId="689"/>
    <cellStyle name="好_附表_财力性转移支付2010年预算参考数" xfId="690"/>
    <cellStyle name="差_县市旗测算-新科目（20080626）_县市旗测算-新科目（含人口规模效应）" xfId="691"/>
    <cellStyle name="差_汇总表" xfId="692"/>
    <cellStyle name="好_县区合并测算20080423(按照各省比重）_县市旗测算-新科目（含人口规模效应）_财力性转移支付2010年预算参考数" xfId="693"/>
    <cellStyle name="差_农林水和城市维护标准支出20080505－县区合计_民生政策最低支出需求" xfId="694"/>
    <cellStyle name="差_卫生(按照总人口测算）—20080416_县市旗测算-新科目（含人口规模效应）_财力性转移支付2010年预算参考数" xfId="695"/>
    <cellStyle name="差_人员工资和公用经费2" xfId="696"/>
    <cellStyle name="差_危改资金测算_财力性转移支付2010年预算参考数" xfId="697"/>
    <cellStyle name="差_缺口县区测算（11.13）" xfId="698"/>
    <cellStyle name="差_河南 缺口县区测算(地方填报)_财力性转移支付2010年预算参考数" xfId="699"/>
    <cellStyle name="差_2006年34青海" xfId="700"/>
    <cellStyle name="差_其他部门(按照总人口测算）—20080416_不含人员经费系数" xfId="701"/>
    <cellStyle name="好_34青海" xfId="702"/>
    <cellStyle name="差_30云南_1_财力性转移支付2010年预算参考数" xfId="703"/>
    <cellStyle name="差_教育(按照总人口测算）—20080416_县市旗测算-新科目（含人口规模效应）" xfId="704"/>
    <cellStyle name="差_卫生(按照总人口测算）—20080416_县市旗测算-新科目（含人口规模效应）" xfId="705"/>
    <cellStyle name="差_县市旗测算20080508_县市旗测算-新科目（含人口规模效应）_财力性转移支付2010年预算参考数" xfId="706"/>
    <cellStyle name="Accent3_2006年33甘肃" xfId="707"/>
    <cellStyle name="好_20河南_财力性转移支付2010年预算参考数" xfId="708"/>
    <cellStyle name="好_市辖区测算-新科目（20080626）_不含人员经费系数" xfId="709"/>
    <cellStyle name="差_教育(按照总人口测算）—20080416_民生政策最低支出需求_财力性转移支付2010年预算参考数" xfId="710"/>
    <cellStyle name="分级显示行_1_13区汇总" xfId="711"/>
    <cellStyle name="差_汇总-县级财政报表附表" xfId="712"/>
    <cellStyle name="好_其他部门(按照总人口测算）—20080416_民生政策最低支出需求" xfId="713"/>
    <cellStyle name="差_核定人数对比_财力性转移支付2010年预算参考数" xfId="714"/>
    <cellStyle name="差_县区合并测算20080421" xfId="715"/>
    <cellStyle name="差_汇总表4" xfId="716"/>
    <cellStyle name="差_总人口_财力性转移支付2010年预算参考数" xfId="717"/>
    <cellStyle name="差_农林水和城市维护标准支出20080505－县区合计_不含人员经费系数_财力性转移支付2010年预算参考数" xfId="718"/>
    <cellStyle name="差_山东省民生支出标准_财力性转移支付2010年预算参考数" xfId="719"/>
    <cellStyle name="后继超链接" xfId="720"/>
    <cellStyle name="差_缺口县区测算_财力性转移支付2010年预算参考数" xfId="721"/>
    <cellStyle name="差_行政（人员）_民生政策最低支出需求_财力性转移支付2010年预算参考数" xfId="722"/>
    <cellStyle name="差_丽江汇总" xfId="723"/>
    <cellStyle name="差_行政（人员）" xfId="724"/>
    <cellStyle name="强调文字颜色 2 2" xfId="725"/>
    <cellStyle name="差_文体广播事业(按照总人口测算）—20080416_民生政策最低支出需求" xfId="726"/>
    <cellStyle name="常规_格式--2015人代会附表-屈开开提供--2015.01.10" xfId="727"/>
    <cellStyle name="差_一般预算支出口径剔除表_财力性转移支付2010年预算参考数" xfId="728"/>
    <cellStyle name="Currency1" xfId="729"/>
    <cellStyle name="差_出版署2010年度中央部门决算草案" xfId="730"/>
    <cellStyle name="差_00省级(打印)" xfId="731"/>
    <cellStyle name="差_成本差异系数（含人口规模）_财力性转移支付2010年预算参考数" xfId="732"/>
    <cellStyle name="差_县市旗测算20080508_县市旗测算-新科目（含人口规模效应）" xfId="733"/>
    <cellStyle name="差_附表" xfId="734"/>
    <cellStyle name="差_行政公检法测算_民生政策最低支出需求_财力性转移支付2010年预算参考数" xfId="735"/>
    <cellStyle name="差_2" xfId="736"/>
    <cellStyle name="差_行政（人员）_不含人员经费系数_财力性转移支付2010年预算参考数" xfId="737"/>
    <cellStyle name="Fixed" xfId="738"/>
    <cellStyle name="Accent2_2006年33甘肃" xfId="739"/>
    <cellStyle name="解释性文本 2" xfId="740"/>
    <cellStyle name="好_县区合并测算20080421" xfId="741"/>
    <cellStyle name="60% - Accent3" xfId="742"/>
    <cellStyle name="差_2008年支出调整_财力性转移支付2010年预算参考数" xfId="743"/>
    <cellStyle name="差_成本差异系数" xfId="744"/>
    <cellStyle name="Accent4" xfId="745"/>
    <cellStyle name="差_县区合并测算20080421_不含人员经费系数" xfId="746"/>
    <cellStyle name="差_县市旗测算-新科目（20080627）_财力性转移支付2010年预算参考数" xfId="747"/>
    <cellStyle name="好_自行调整差异系数顺序_财力性转移支付2010年预算参考数" xfId="748"/>
    <cellStyle name="40% - Accent1" xfId="749"/>
    <cellStyle name="差_缺口县区测算(财政部标准)_财力性转移支付2010年预算参考数" xfId="750"/>
    <cellStyle name="差_县区合并测算20080421_不含人员经费系数_财力性转移支付2010年预算参考数" xfId="751"/>
    <cellStyle name="好_财政供养人员_财力性转移支付2010年预算参考数" xfId="752"/>
    <cellStyle name="好_2007一般预算支出口径剔除表_财力性转移支付2010年预算参考数" xfId="753"/>
    <cellStyle name="差_教育(按照总人口测算）—20080416" xfId="754"/>
    <cellStyle name="差_城建部门" xfId="755"/>
    <cellStyle name="差_农林水和城市维护标准支出20080505－县区合计" xfId="756"/>
    <cellStyle name="差_县区合并测算20080421_县市旗测算-新科目（含人口规模效应）_财力性转移支付2010年预算参考数" xfId="757"/>
    <cellStyle name="60% - Accent4" xfId="758"/>
    <cellStyle name="好_11大理" xfId="759"/>
    <cellStyle name="差_县区合并测算20080423(按照各省比重）_县市旗测算-新科目（含人口规模效应）_财力性转移支付2010年预算参考数" xfId="760"/>
    <cellStyle name="Accent5" xfId="761"/>
    <cellStyle name="好_教育(按照总人口测算）—20080416_财力性转移支付2010年预算参考数" xfId="762"/>
    <cellStyle name="常规 2" xfId="763"/>
    <cellStyle name="常规_（20091202）人代会附表-表样" xfId="764"/>
    <cellStyle name="差_民生政策最低支出需求_财力性转移支付2010年预算参考数" xfId="765"/>
    <cellStyle name="Accent6" xfId="766"/>
    <cellStyle name="Accent6 - 20%" xfId="767"/>
    <cellStyle name="差_市辖区测算20080510_民生政策最低支出需求_财力性转移支付2010年预算参考数" xfId="768"/>
    <cellStyle name="差_分县成本差异系数_民生政策最低支出需求_财力性转移支付2010年预算参考数" xfId="769"/>
    <cellStyle name="差_22湖南" xfId="770"/>
    <cellStyle name="好_530623_2006年县级财政报表附表" xfId="771"/>
    <cellStyle name="常规 11" xfId="772"/>
    <cellStyle name="差_财政供养人员" xfId="773"/>
    <cellStyle name="差_其他部门(按照总人口测算）—20080416_民生政策最低支出需求" xfId="774"/>
    <cellStyle name="差_20河南" xfId="775"/>
    <cellStyle name="差_2008年全省汇总收支计算表_财力性转移支付2010年预算参考数" xfId="776"/>
    <cellStyle name="好_1_财力性转移支付2010年预算参考数" xfId="777"/>
    <cellStyle name="Accent1" xfId="778"/>
    <cellStyle name="差_2006年22湖南_财力性转移支付2010年预算参考数" xfId="779"/>
    <cellStyle name="千位分隔 8" xfId="780"/>
    <cellStyle name="Dollar (zero dec)" xfId="781"/>
    <cellStyle name="好_行政公检法测算_不含人员经费系数" xfId="782"/>
    <cellStyle name="差_县区合并测算20080423(按照各省比重）_不含人员经费系数_财力性转移支付2010年预算参考数" xfId="783"/>
    <cellStyle name="千位分隔 6" xfId="784"/>
    <cellStyle name="常规 10" xfId="785"/>
    <cellStyle name="好_成本差异系数（含人口规模）_财力性转移支付2010年预算参考数" xfId="786"/>
    <cellStyle name="Good" xfId="787"/>
    <cellStyle name="好_县市旗测算-新科目（20080626）_财力性转移支付2010年预算参考数" xfId="788"/>
    <cellStyle name="Comma [0]" xfId="789"/>
    <cellStyle name="好_县市旗测算20080508" xfId="790"/>
    <cellStyle name="好_34青海_1" xfId="791"/>
    <cellStyle name="好_其他部门(按照总人口测算）—20080416_不含人员经费系数" xfId="792"/>
    <cellStyle name="好_2007一般预算支出口径剔除表" xfId="793"/>
    <cellStyle name="好_33甘肃" xfId="794"/>
    <cellStyle name="Heading 4" xfId="795"/>
    <cellStyle name="好_数据--基础数据--预算组--2015年人代会预算部分--2015.01.20--人代会前第6稿--按姚局意见改--调市级项级明细_政府预算公开模板" xfId="796"/>
    <cellStyle name="Input [yellow]" xfId="797"/>
    <cellStyle name="差_2006年22湖南" xfId="798"/>
    <cellStyle name="差_数据--基础数据--预算组--2015年人代会预算部分--2015.01.20--人代会前第6稿--按姚局意见改--调市级项级明细" xfId="799"/>
    <cellStyle name="差_2008年支出核定" xfId="800"/>
    <cellStyle name="?鹎%U龡&amp;H齲_x0001_C铣_x0014__x0007__x0001__x0001_" xfId="801"/>
    <cellStyle name="好_农林水和城市维护标准支出20080505－县区合计_民生政策最低支出需求" xfId="802"/>
    <cellStyle name="好_530629_2006年县级财政报表附表" xfId="803"/>
    <cellStyle name="差_1" xfId="804"/>
    <cellStyle name="差_1_财力性转移支付2010年预算参考数" xfId="805"/>
    <cellStyle name="好_不含人员经费系数" xfId="806"/>
    <cellStyle name="Output" xfId="807"/>
    <cellStyle name="普通_ 白土" xfId="808"/>
    <cellStyle name="Warning Text" xfId="809"/>
    <cellStyle name="差_12滨州" xfId="810"/>
    <cellStyle name="好_2006年33甘肃" xfId="811"/>
    <cellStyle name="霓付_ +Foil &amp; -FOIL &amp; PAPER" xfId="812"/>
    <cellStyle name="差_核定人数下发表_财力性转移支付2010年预算参考数" xfId="813"/>
    <cellStyle name="20% - 强调文字颜色 2 2" xfId="814"/>
    <cellStyle name="常规_十四届人大四次会议附表（2006-03-14）打印稿" xfId="815"/>
    <cellStyle name="差_县区合并测算20080423(按照各省比重）_民生政策最低支出需求_财力性转移支付2010年预算参考数" xfId="816"/>
    <cellStyle name="超级链接" xfId="817"/>
    <cellStyle name="好_县市旗测算-新科目（20080627）_民生政策最低支出需求_财力性转移支付2010年预算参考数" xfId="818"/>
    <cellStyle name="差_县市旗测算-新科目（20080626）_民生政策最低支出需求" xfId="819"/>
    <cellStyle name="千位分隔_20151228 2016预算草案中转移支付部分 崔填执行(1)" xfId="820"/>
    <cellStyle name="常规 51" xfId="821"/>
    <cellStyle name="差_2007年收支情况及2008年收支预计表(汇总表)_财力性转移支付2010年预算参考数" xfId="822"/>
    <cellStyle name="差_文体广播事业(按照总人口测算）—20080416_县市旗测算-新科目（含人口规模效应）_财力性转移支付2010年预算参考数" xfId="823"/>
    <cellStyle name="差_县市旗测算-新科目（20080627）_县市旗测算-新科目（含人口规模效应）_财力性转移支付2010年预算参考数" xfId="824"/>
    <cellStyle name="差_县区合并测算20080421_民生政策最低支出需求_财力性转移支付2010年预算参考数" xfId="825"/>
    <cellStyle name="千位分隔[0] 4" xfId="826"/>
    <cellStyle name="差_县区合并测算20080423(按照各省比重）_财力性转移支付2010年预算参考数" xfId="827"/>
    <cellStyle name="常规 32" xfId="828"/>
    <cellStyle name="常规 27" xfId="829"/>
    <cellStyle name="差_县区合并测算20080423(按照各省比重）_民生政策最低支出需求" xfId="830"/>
    <cellStyle name="差_县市旗测算20080508" xfId="831"/>
    <cellStyle name="差_县市旗测算20080508_财力性转移支付2010年预算参考数" xfId="832"/>
    <cellStyle name="好_0502通海县" xfId="833"/>
    <cellStyle name="差_县市旗测算20080508_民生政策最低支出需求_财力性转移支付2010年预算参考数" xfId="834"/>
    <cellStyle name="Accent6_2006年33甘肃" xfId="835"/>
    <cellStyle name="好_市辖区测算-新科目（20080626）_民生政策最低支出需求_财力性转移支付2010年预算参考数" xfId="836"/>
    <cellStyle name="差_县市旗测算-新科目（20080627）_民生政策最低支出需求_财力性转移支付2010年预算参考数" xfId="837"/>
    <cellStyle name="好_行政公检法测算" xfId="838"/>
    <cellStyle name="差_2006年水利统计指标统计表_财力性转移支付2010年预算参考数" xfId="839"/>
    <cellStyle name="差_第五部分(才淼、饶永宏）" xfId="840"/>
    <cellStyle name="差_一般预算支出口径剔除表" xfId="841"/>
    <cellStyle name="差_汇总表提前告知区县" xfId="842"/>
    <cellStyle name="差_重点民生支出需求测算表社保（农村低保）081112" xfId="843"/>
    <cellStyle name="好_03昭通" xfId="844"/>
    <cellStyle name="差_自行调整差异系数顺序_财力性转移支付2010年预算参考数" xfId="845"/>
    <cellStyle name="好_县区合并测算20080423(按照各省比重）_民生政策最低支出需求" xfId="846"/>
    <cellStyle name="常规 11 2" xfId="847"/>
    <cellStyle name="常规 40" xfId="848"/>
    <cellStyle name="差_0502通海县" xfId="849"/>
    <cellStyle name="常规_2010年人代会报表" xfId="850"/>
    <cellStyle name="常规 13" xfId="851"/>
    <cellStyle name="好_行政(燃修费)_县市旗测算-新科目（含人口规模效应）" xfId="852"/>
    <cellStyle name="常规 22" xfId="853"/>
    <cellStyle name="常规 17" xfId="854"/>
    <cellStyle name="差_市辖区测算-新科目（20080626）_县市旗测算-新科目（含人口规模效应）_财力性转移支付2010年预算参考数" xfId="855"/>
    <cellStyle name="千分位_ 白土" xfId="856"/>
    <cellStyle name="常规 30" xfId="857"/>
    <cellStyle name="常规 25" xfId="858"/>
    <cellStyle name="好_成本差异系数（含人口规模）" xfId="859"/>
    <cellStyle name="好_缺口县区测算(财政部标准)_财力性转移支付2010年预算参考数" xfId="860"/>
    <cellStyle name="常规 33" xfId="861"/>
    <cellStyle name="常规 28" xfId="862"/>
    <cellStyle name="常规_（修改后）新科目人代会报表---印刷稿5.8 2" xfId="863"/>
    <cellStyle name="好_行政(燃修费)_不含人员经费系数" xfId="864"/>
    <cellStyle name="好_民生政策最低支出需求_财力性转移支付2010年预算参考数" xfId="865"/>
    <cellStyle name="常规 5 3" xfId="866"/>
    <cellStyle name="常规 54" xfId="867"/>
    <cellStyle name="常规 8" xfId="868"/>
    <cellStyle name="常规 9" xfId="869"/>
    <cellStyle name="常规 11 2 2" xfId="870"/>
    <cellStyle name="好_汇总表" xfId="871"/>
    <cellStyle name="常规_（20091202）人代会附表-表样 2" xfId="872"/>
    <cellStyle name="差_文体广播事业(按照总人口测算）—20080416_不含人员经费系数_财力性转移支付2010年预算参考数" xfId="873"/>
    <cellStyle name="好_行政(燃修费)_县市旗测算-新科目（含人口规模效应）_财力性转移支付2010年预算参考数" xfId="874"/>
    <cellStyle name="常规_2006年支出预算表（2006-02-24）最最后稿" xfId="875"/>
    <cellStyle name="常规_2010年人代会报表 2 2" xfId="876"/>
    <cellStyle name="常规_2016人代会附表（2015-9-11）（姚局）-财经委 2" xfId="877"/>
    <cellStyle name="常规_新科目人代会报表---报送人大财经委稿" xfId="878"/>
    <cellStyle name="好 2" xfId="879"/>
    <cellStyle name="好_12滨州_财力性转移支付2010年预算参考数" xfId="880"/>
    <cellStyle name="40% - 强调文字颜色 1 2" xfId="881"/>
    <cellStyle name="好_2" xfId="882"/>
    <cellStyle name="好_行政(燃修费)_民生政策最低支出需求_财力性转移支付2010年预算参考数" xfId="883"/>
    <cellStyle name="好_2_财力性转移支付2010年预算参考数" xfId="884"/>
    <cellStyle name="好_2006年22湖南_财力性转移支付2010年预算参考数" xfId="885"/>
    <cellStyle name="好_2006年28四川" xfId="886"/>
    <cellStyle name="好_2006年30云南" xfId="887"/>
    <cellStyle name="好_2006年34青海" xfId="888"/>
    <cellStyle name="好_2006年34青海_财力性转移支付2010年预算参考数" xfId="889"/>
    <cellStyle name="好_行政(燃修费)_民生政策最低支出需求" xfId="890"/>
    <cellStyle name="好_07临沂" xfId="891"/>
    <cellStyle name="千位分隔 2 2" xfId="892"/>
    <cellStyle name="好_2006年水利统计指标统计表" xfId="893"/>
    <cellStyle name="差_2008年支出调整" xfId="894"/>
    <cellStyle name="好_2007年收支情况及2008年收支预计表(汇总表)_财力性转移支付2010年预算参考数" xfId="895"/>
    <cellStyle name="好_2008计算资料（8月5）" xfId="896"/>
    <cellStyle name="好_2008年全省汇总收支计算表_财力性转移支付2010年预算参考数" xfId="897"/>
    <cellStyle name="好_2008年支出核定" xfId="898"/>
    <cellStyle name="好_2016年科目0114" xfId="899"/>
    <cellStyle name="好_2016人代会附表（2015-9-11）（姚局）-财经委" xfId="900"/>
    <cellStyle name="好_20河南" xfId="901"/>
    <cellStyle name="Accent3" xfId="902"/>
    <cellStyle name="差_5.中央部门决算（草案)-1" xfId="903"/>
    <cellStyle name="好_30云南" xfId="904"/>
    <cellStyle name="好_30云南_1" xfId="905"/>
    <cellStyle name="差_县市旗测算-新科目（20080627）_不含人员经费系数_财力性转移支付2010年预算参考数" xfId="906"/>
    <cellStyle name="好_5.中央部门决算（草案)-1" xfId="907"/>
    <cellStyle name="好_5334_2006年迪庆县级财政报表附表" xfId="908"/>
    <cellStyle name="好_汇总-县级财政报表附表" xfId="909"/>
    <cellStyle name="好_Book1" xfId="910"/>
    <cellStyle name="常规 56" xfId="911"/>
    <cellStyle name="好_安徽 缺口县区测算(地方填报)1_财力性转移支付2010年预算参考数" xfId="912"/>
    <cellStyle name="好_宝坻区" xfId="913"/>
    <cellStyle name="好_报表" xfId="914"/>
    <cellStyle name="常规 34" xfId="915"/>
    <cellStyle name="常规 29" xfId="916"/>
    <cellStyle name="千位分隔 4 2 2 3" xfId="9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7">
      <selection activeCell="A13" sqref="A13:M13"/>
    </sheetView>
  </sheetViews>
  <sheetFormatPr defaultColWidth="9.00390625" defaultRowHeight="14.25"/>
  <sheetData>
    <row r="1" ht="20.25">
      <c r="A1" s="336" t="s">
        <v>0</v>
      </c>
    </row>
    <row r="13" spans="1:13" ht="39">
      <c r="A13" s="337" t="s">
        <v>1</v>
      </c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</row>
  </sheetData>
  <sheetProtection/>
  <mergeCells count="1">
    <mergeCell ref="A13:M13"/>
  </mergeCells>
  <printOptions horizontalCentered="1"/>
  <pageMargins left="0.5905511811023623" right="0.5905511811023623" top="0.9842519685039371" bottom="0.5905511811023623" header="0.5905511811023623" footer="0.2362204724409449"/>
  <pageSetup horizontalDpi="600" verticalDpi="600" orientation="landscape" paperSize="9" scale="9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showGridLines="0" showZeros="0" zoomScaleSheetLayoutView="100" workbookViewId="0" topLeftCell="A1">
      <selection activeCell="A3" sqref="A3:A4"/>
    </sheetView>
  </sheetViews>
  <sheetFormatPr defaultColWidth="9.00390625" defaultRowHeight="14.25"/>
  <cols>
    <col min="1" max="1" width="50.25390625" style="88" customWidth="1"/>
    <col min="2" max="4" width="27.25390625" style="88" customWidth="1"/>
    <col min="5" max="7" width="13.875" style="88" customWidth="1"/>
    <col min="8" max="16384" width="9.00390625" style="88" customWidth="1"/>
  </cols>
  <sheetData>
    <row r="1" spans="1:4" s="82" customFormat="1" ht="48" customHeight="1">
      <c r="A1" s="89" t="s">
        <v>1301</v>
      </c>
      <c r="B1" s="89"/>
      <c r="C1" s="89"/>
      <c r="D1" s="89"/>
    </row>
    <row r="2" spans="1:7" s="83" customFormat="1" ht="14.25">
      <c r="A2" s="20" t="s">
        <v>1302</v>
      </c>
      <c r="B2" s="90"/>
      <c r="D2" s="90" t="s">
        <v>28</v>
      </c>
      <c r="G2" s="90"/>
    </row>
    <row r="3" spans="1:4" s="84" customFormat="1" ht="34.5" customHeight="1">
      <c r="A3" s="22" t="s">
        <v>29</v>
      </c>
      <c r="B3" s="91" t="s">
        <v>1303</v>
      </c>
      <c r="C3" s="91"/>
      <c r="D3" s="91"/>
    </row>
    <row r="4" spans="1:4" s="84" customFormat="1" ht="34.5" customHeight="1">
      <c r="A4" s="22"/>
      <c r="B4" s="92" t="s">
        <v>1263</v>
      </c>
      <c r="C4" s="92" t="s">
        <v>1304</v>
      </c>
      <c r="D4" s="93" t="s">
        <v>1305</v>
      </c>
    </row>
    <row r="5" spans="1:4" s="85" customFormat="1" ht="30.75" customHeight="1">
      <c r="A5" s="94" t="s">
        <v>1306</v>
      </c>
      <c r="B5" s="95"/>
      <c r="C5" s="95"/>
      <c r="D5" s="95"/>
    </row>
    <row r="6" spans="1:4" s="85" customFormat="1" ht="30.75" customHeight="1">
      <c r="A6" s="94" t="s">
        <v>1307</v>
      </c>
      <c r="B6" s="95"/>
      <c r="C6" s="95"/>
      <c r="D6" s="95"/>
    </row>
    <row r="7" spans="1:4" s="85" customFormat="1" ht="30.75" customHeight="1">
      <c r="A7" s="94" t="s">
        <v>1308</v>
      </c>
      <c r="B7" s="95"/>
      <c r="C7" s="95"/>
      <c r="D7" s="95"/>
    </row>
    <row r="8" spans="1:4" s="85" customFormat="1" ht="30.75" customHeight="1">
      <c r="A8" s="94" t="s">
        <v>1309</v>
      </c>
      <c r="B8" s="95"/>
      <c r="C8" s="95"/>
      <c r="D8" s="95"/>
    </row>
    <row r="9" spans="1:4" s="85" customFormat="1" ht="30.75" customHeight="1">
      <c r="A9" s="94" t="s">
        <v>1310</v>
      </c>
      <c r="B9" s="95"/>
      <c r="C9" s="95"/>
      <c r="D9" s="95"/>
    </row>
    <row r="10" spans="1:4" s="86" customFormat="1" ht="42.75" customHeight="1">
      <c r="A10" s="96" t="s">
        <v>1311</v>
      </c>
      <c r="B10" s="97"/>
      <c r="C10" s="97"/>
      <c r="D10" s="98"/>
    </row>
    <row r="11" s="87" customFormat="1" ht="24" customHeight="1"/>
    <row r="12" s="87" customFormat="1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</sheetData>
  <sheetProtection/>
  <mergeCells count="4">
    <mergeCell ref="A1:D1"/>
    <mergeCell ref="B3:D3"/>
    <mergeCell ref="A10:D10"/>
    <mergeCell ref="A3:A4"/>
  </mergeCells>
  <printOptions horizontalCentered="1"/>
  <pageMargins left="0.5905511811023623" right="0.5905511811023623" top="0.9842519685039371" bottom="0.5905511811023623" header="0.5905511811023623" footer="0.2362204724409449"/>
  <pageSetup horizontalDpi="600" verticalDpi="600" orientation="landscape" paperSize="9" scale="94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27"/>
  <sheetViews>
    <sheetView showGridLines="0" zoomScaleSheetLayoutView="85" workbookViewId="0" topLeftCell="D1">
      <selection activeCell="O17" sqref="O17"/>
    </sheetView>
  </sheetViews>
  <sheetFormatPr defaultColWidth="9.00390625" defaultRowHeight="14.25"/>
  <cols>
    <col min="1" max="5" width="9.00390625" style="8" customWidth="1"/>
    <col min="6" max="6" width="26.375" style="8" bestFit="1" customWidth="1"/>
    <col min="7" max="16384" width="9.00390625" style="8" customWidth="1"/>
  </cols>
  <sheetData>
    <row r="1" ht="14.25">
      <c r="J1" s="12"/>
    </row>
    <row r="2" spans="1:10" ht="71.25" customHeight="1">
      <c r="A2" s="9"/>
      <c r="B2" s="9"/>
      <c r="C2" s="9"/>
      <c r="D2" s="10"/>
      <c r="E2" s="10"/>
      <c r="J2" s="13"/>
    </row>
    <row r="3" spans="1:10" ht="71.25" customHeight="1">
      <c r="A3" s="9"/>
      <c r="B3" s="9"/>
      <c r="C3" s="9"/>
      <c r="D3" s="10"/>
      <c r="E3" s="10"/>
      <c r="J3" s="13"/>
    </row>
    <row r="4" spans="1:10" ht="157.5" customHeight="1">
      <c r="A4" s="11" t="s">
        <v>1312</v>
      </c>
      <c r="B4" s="11"/>
      <c r="C4" s="11"/>
      <c r="D4" s="11"/>
      <c r="E4" s="11"/>
      <c r="F4" s="11"/>
      <c r="G4" s="11"/>
      <c r="H4" s="11"/>
      <c r="I4" s="11"/>
      <c r="J4" s="11"/>
    </row>
    <row r="6" spans="5:7" ht="14.25" customHeight="1">
      <c r="E6" s="81"/>
      <c r="F6" s="81"/>
      <c r="G6" s="81"/>
    </row>
    <row r="7" spans="5:7" ht="14.25" customHeight="1">
      <c r="E7" s="81"/>
      <c r="F7" s="81"/>
      <c r="G7" s="81"/>
    </row>
    <row r="8" spans="5:7" ht="14.25" customHeight="1">
      <c r="E8" s="81"/>
      <c r="F8" s="81"/>
      <c r="G8" s="81"/>
    </row>
    <row r="9" spans="1:10" ht="6" customHeight="1">
      <c r="A9" s="164"/>
      <c r="B9" s="164"/>
      <c r="C9" s="164"/>
      <c r="D9" s="164"/>
      <c r="E9" s="164"/>
      <c r="F9" s="164"/>
      <c r="G9" s="164"/>
      <c r="H9" s="164"/>
      <c r="I9" s="164"/>
      <c r="J9" s="164"/>
    </row>
    <row r="10" spans="1:10" ht="14.25" hidden="1">
      <c r="A10" s="164"/>
      <c r="B10" s="164"/>
      <c r="C10" s="164"/>
      <c r="D10" s="164"/>
      <c r="E10" s="164"/>
      <c r="F10" s="164"/>
      <c r="G10" s="164"/>
      <c r="H10" s="164"/>
      <c r="I10" s="164"/>
      <c r="J10" s="164"/>
    </row>
    <row r="11" spans="1:10" ht="14.25" hidden="1">
      <c r="A11" s="164"/>
      <c r="B11" s="164"/>
      <c r="C11" s="164"/>
      <c r="D11" s="164"/>
      <c r="E11" s="164"/>
      <c r="F11" s="164"/>
      <c r="G11" s="164"/>
      <c r="H11" s="164"/>
      <c r="I11" s="164"/>
      <c r="J11" s="164"/>
    </row>
    <row r="12" spans="1:10" ht="14.25" hidden="1">
      <c r="A12" s="164"/>
      <c r="B12" s="164"/>
      <c r="C12" s="164"/>
      <c r="D12" s="164"/>
      <c r="E12" s="164"/>
      <c r="F12" s="164"/>
      <c r="G12" s="164"/>
      <c r="H12" s="164"/>
      <c r="I12" s="164"/>
      <c r="J12" s="164"/>
    </row>
    <row r="13" spans="1:10" ht="14.25">
      <c r="A13" s="164"/>
      <c r="B13" s="164"/>
      <c r="C13" s="164"/>
      <c r="D13" s="164"/>
      <c r="E13" s="164"/>
      <c r="F13" s="164"/>
      <c r="G13" s="164"/>
      <c r="H13" s="164"/>
      <c r="I13" s="164"/>
      <c r="J13" s="164"/>
    </row>
    <row r="14" spans="1:10" ht="14.25">
      <c r="A14" s="164"/>
      <c r="B14" s="164"/>
      <c r="C14" s="164"/>
      <c r="D14" s="164"/>
      <c r="E14" s="164"/>
      <c r="F14" s="164"/>
      <c r="G14" s="164"/>
      <c r="H14" s="164"/>
      <c r="I14" s="164"/>
      <c r="J14" s="164"/>
    </row>
    <row r="15" spans="1:10" ht="14.25">
      <c r="A15" s="164"/>
      <c r="B15" s="164"/>
      <c r="C15" s="164"/>
      <c r="D15" s="164"/>
      <c r="E15" s="164"/>
      <c r="F15" s="164"/>
      <c r="G15" s="164"/>
      <c r="H15" s="164"/>
      <c r="I15" s="164"/>
      <c r="J15" s="164"/>
    </row>
    <row r="16" spans="1:10" ht="14.25">
      <c r="A16" s="164"/>
      <c r="B16" s="164"/>
      <c r="C16" s="164"/>
      <c r="D16" s="164"/>
      <c r="E16" s="164"/>
      <c r="F16" s="164"/>
      <c r="G16" s="164"/>
      <c r="H16" s="164"/>
      <c r="I16" s="164"/>
      <c r="J16" s="164"/>
    </row>
    <row r="17" spans="1:10" ht="35.25">
      <c r="A17" s="165"/>
      <c r="B17" s="165"/>
      <c r="C17" s="165"/>
      <c r="D17" s="165"/>
      <c r="E17" s="165"/>
      <c r="F17" s="166"/>
      <c r="G17" s="165"/>
      <c r="H17" s="165"/>
      <c r="I17" s="165"/>
      <c r="J17" s="165"/>
    </row>
    <row r="18" spans="1:10" ht="35.25">
      <c r="A18" s="165"/>
      <c r="B18" s="165"/>
      <c r="C18" s="165"/>
      <c r="D18" s="165"/>
      <c r="E18" s="165"/>
      <c r="F18" s="165"/>
      <c r="G18" s="165"/>
      <c r="H18" s="165"/>
      <c r="I18" s="165"/>
      <c r="J18" s="165"/>
    </row>
    <row r="19" spans="1:10" ht="35.25">
      <c r="A19" s="165"/>
      <c r="B19" s="165"/>
      <c r="C19" s="165"/>
      <c r="D19" s="165"/>
      <c r="E19" s="165"/>
      <c r="F19" s="165"/>
      <c r="G19" s="165"/>
      <c r="H19" s="165"/>
      <c r="I19" s="165"/>
      <c r="J19" s="165"/>
    </row>
    <row r="20" spans="1:10" ht="35.25">
      <c r="A20" s="165"/>
      <c r="B20" s="165"/>
      <c r="C20" s="165"/>
      <c r="D20" s="165"/>
      <c r="E20" s="165"/>
      <c r="F20" s="165"/>
      <c r="G20" s="165"/>
      <c r="H20" s="165"/>
      <c r="I20" s="165"/>
      <c r="J20" s="165"/>
    </row>
    <row r="21" spans="1:10" ht="15.75">
      <c r="A21" s="167"/>
      <c r="B21" s="167"/>
      <c r="C21" s="167"/>
      <c r="D21" s="167"/>
      <c r="E21" s="167"/>
      <c r="F21" s="167"/>
      <c r="G21" s="167"/>
      <c r="H21" s="167"/>
      <c r="I21" s="167"/>
      <c r="J21" s="167"/>
    </row>
    <row r="22" spans="1:10" ht="14.25">
      <c r="A22" s="168"/>
      <c r="B22" s="168"/>
      <c r="C22" s="168"/>
      <c r="D22" s="168"/>
      <c r="E22" s="168"/>
      <c r="F22" s="168"/>
      <c r="G22" s="168"/>
      <c r="H22" s="168"/>
      <c r="I22" s="168"/>
      <c r="J22" s="168"/>
    </row>
    <row r="23" spans="1:10" ht="35.25" customHeight="1">
      <c r="A23" s="168"/>
      <c r="B23" s="168"/>
      <c r="C23" s="168"/>
      <c r="D23" s="168"/>
      <c r="E23" s="168"/>
      <c r="F23" s="168"/>
      <c r="G23" s="168"/>
      <c r="H23" s="168"/>
      <c r="I23" s="168"/>
      <c r="J23" s="168"/>
    </row>
    <row r="24" spans="6:10" ht="3.75" customHeight="1">
      <c r="F24" s="169"/>
      <c r="G24" s="169"/>
      <c r="H24" s="169"/>
      <c r="I24" s="169"/>
      <c r="J24" s="169"/>
    </row>
    <row r="25" spans="6:10" ht="14.25" customHeight="1" hidden="1">
      <c r="F25" s="169"/>
      <c r="G25" s="169"/>
      <c r="H25" s="169"/>
      <c r="I25" s="169"/>
      <c r="J25" s="169"/>
    </row>
    <row r="26" spans="6:10" ht="14.25" customHeight="1" hidden="1">
      <c r="F26" s="169"/>
      <c r="G26" s="169"/>
      <c r="H26" s="169"/>
      <c r="I26" s="169"/>
      <c r="J26" s="169"/>
    </row>
    <row r="27" spans="6:10" ht="23.25" customHeight="1">
      <c r="F27" s="169"/>
      <c r="G27" s="169"/>
      <c r="H27" s="169"/>
      <c r="I27" s="169"/>
      <c r="J27" s="169"/>
    </row>
  </sheetData>
  <sheetProtection/>
  <mergeCells count="5">
    <mergeCell ref="A2:C2"/>
    <mergeCell ref="A4:J4"/>
    <mergeCell ref="A22:J23"/>
    <mergeCell ref="E6:G8"/>
    <mergeCell ref="A9:J16"/>
  </mergeCells>
  <printOptions horizontalCentered="1"/>
  <pageMargins left="0.5905511811023623" right="0.5905511811023623" top="0.9842519685039371" bottom="0.5905511811023623" header="0.5905511811023623" footer="0.2362204724409449"/>
  <pageSetup horizontalDpi="600" verticalDpi="600" orientation="landscape" paperSize="9" scale="9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showZeros="0" zoomScaleSheetLayoutView="115" workbookViewId="0" topLeftCell="A1">
      <pane xSplit="2" ySplit="5" topLeftCell="C18" activePane="bottomRight" state="frozen"/>
      <selection pane="bottomRight" activeCell="A22" sqref="A22"/>
    </sheetView>
  </sheetViews>
  <sheetFormatPr defaultColWidth="9.00390625" defaultRowHeight="14.25"/>
  <cols>
    <col min="1" max="1" width="38.875" style="123" customWidth="1"/>
    <col min="2" max="4" width="13.875" style="138" customWidth="1"/>
    <col min="5" max="5" width="13.125" style="138" customWidth="1"/>
    <col min="6" max="6" width="13.125" style="139" customWidth="1"/>
    <col min="7" max="16384" width="9.00390625" style="123" customWidth="1"/>
  </cols>
  <sheetData>
    <row r="1" spans="1:6" s="136" customFormat="1" ht="48" customHeight="1">
      <c r="A1" s="140" t="s">
        <v>1313</v>
      </c>
      <c r="B1" s="140"/>
      <c r="C1" s="140"/>
      <c r="D1" s="140"/>
      <c r="E1" s="140"/>
      <c r="F1" s="140"/>
    </row>
    <row r="2" spans="1:6" ht="14.25">
      <c r="A2" s="20" t="s">
        <v>1314</v>
      </c>
      <c r="F2" s="141" t="s">
        <v>28</v>
      </c>
    </row>
    <row r="3" spans="1:6" ht="19.5" customHeight="1">
      <c r="A3" s="22" t="s">
        <v>29</v>
      </c>
      <c r="B3" s="23" t="s">
        <v>30</v>
      </c>
      <c r="C3" s="23" t="s">
        <v>31</v>
      </c>
      <c r="D3" s="23" t="s">
        <v>32</v>
      </c>
      <c r="E3" s="23" t="s">
        <v>1266</v>
      </c>
      <c r="F3" s="23" t="s">
        <v>1267</v>
      </c>
    </row>
    <row r="4" spans="1:6" s="137" customFormat="1" ht="19.5" customHeight="1">
      <c r="A4" s="22"/>
      <c r="B4" s="24"/>
      <c r="C4" s="24"/>
      <c r="D4" s="24"/>
      <c r="E4" s="24"/>
      <c r="F4" s="24"/>
    </row>
    <row r="5" spans="1:6" ht="39" customHeight="1">
      <c r="A5" s="75" t="s">
        <v>1315</v>
      </c>
      <c r="B5" s="142"/>
      <c r="C5" s="143"/>
      <c r="D5" s="143"/>
      <c r="E5" s="143"/>
      <c r="F5" s="144"/>
    </row>
    <row r="6" spans="1:6" ht="39" customHeight="1">
      <c r="A6" s="145" t="s">
        <v>1316</v>
      </c>
      <c r="B6" s="142"/>
      <c r="C6" s="143"/>
      <c r="D6" s="143"/>
      <c r="E6" s="143"/>
      <c r="F6" s="144"/>
    </row>
    <row r="7" spans="1:6" ht="39" customHeight="1">
      <c r="A7" s="146" t="s">
        <v>1317</v>
      </c>
      <c r="B7" s="147"/>
      <c r="C7" s="148"/>
      <c r="D7" s="148"/>
      <c r="E7" s="148"/>
      <c r="F7" s="149"/>
    </row>
    <row r="8" spans="1:6" ht="39" customHeight="1">
      <c r="A8" s="146" t="s">
        <v>1318</v>
      </c>
      <c r="B8" s="150"/>
      <c r="C8" s="151"/>
      <c r="D8" s="151"/>
      <c r="E8" s="151"/>
      <c r="F8" s="152"/>
    </row>
    <row r="9" spans="1:6" ht="39" customHeight="1">
      <c r="A9" s="145" t="s">
        <v>1319</v>
      </c>
      <c r="B9" s="150"/>
      <c r="C9" s="151"/>
      <c r="D9" s="151"/>
      <c r="E9" s="151"/>
      <c r="F9" s="152"/>
    </row>
    <row r="10" spans="1:6" ht="39" customHeight="1">
      <c r="A10" s="145" t="s">
        <v>1320</v>
      </c>
      <c r="B10" s="150"/>
      <c r="C10" s="151"/>
      <c r="D10" s="151"/>
      <c r="E10" s="151"/>
      <c r="F10" s="152"/>
    </row>
    <row r="11" spans="1:6" ht="39" customHeight="1">
      <c r="A11" s="145" t="s">
        <v>1321</v>
      </c>
      <c r="B11" s="150"/>
      <c r="C11" s="151"/>
      <c r="D11" s="151"/>
      <c r="E11" s="151"/>
      <c r="F11" s="152"/>
    </row>
    <row r="12" spans="1:6" ht="39" customHeight="1">
      <c r="A12" s="145" t="s">
        <v>1322</v>
      </c>
      <c r="B12" s="150"/>
      <c r="C12" s="151"/>
      <c r="D12" s="151"/>
      <c r="E12" s="151"/>
      <c r="F12" s="152"/>
    </row>
    <row r="13" spans="1:6" ht="39" customHeight="1">
      <c r="A13" s="145" t="s">
        <v>1323</v>
      </c>
      <c r="B13" s="150"/>
      <c r="C13" s="151"/>
      <c r="D13" s="151"/>
      <c r="E13" s="151"/>
      <c r="F13" s="152"/>
    </row>
    <row r="14" spans="1:6" ht="39" customHeight="1">
      <c r="A14" s="145" t="s">
        <v>1324</v>
      </c>
      <c r="B14" s="142"/>
      <c r="C14" s="143"/>
      <c r="D14" s="143"/>
      <c r="E14" s="143"/>
      <c r="F14" s="144"/>
    </row>
    <row r="15" spans="1:6" ht="39" customHeight="1">
      <c r="A15" s="153" t="s">
        <v>1325</v>
      </c>
      <c r="B15" s="154"/>
      <c r="C15" s="155"/>
      <c r="D15" s="155"/>
      <c r="E15" s="155"/>
      <c r="F15" s="156"/>
    </row>
    <row r="16" spans="1:6" ht="39" customHeight="1">
      <c r="A16" s="80" t="s">
        <v>1326</v>
      </c>
      <c r="B16" s="157"/>
      <c r="C16" s="158"/>
      <c r="D16" s="158"/>
      <c r="E16" s="158"/>
      <c r="F16" s="159"/>
    </row>
    <row r="17" spans="1:6" ht="39" customHeight="1">
      <c r="A17" s="80" t="s">
        <v>1327</v>
      </c>
      <c r="B17" s="154"/>
      <c r="C17" s="155"/>
      <c r="D17" s="155"/>
      <c r="E17" s="160"/>
      <c r="F17" s="160"/>
    </row>
    <row r="18" spans="1:6" ht="39" customHeight="1">
      <c r="A18" s="80" t="s">
        <v>1328</v>
      </c>
      <c r="B18" s="154"/>
      <c r="C18" s="155"/>
      <c r="D18" s="155"/>
      <c r="E18" s="161"/>
      <c r="F18" s="162"/>
    </row>
    <row r="19" spans="1:6" ht="39" customHeight="1">
      <c r="A19" s="80" t="s">
        <v>1329</v>
      </c>
      <c r="B19" s="154"/>
      <c r="C19" s="155"/>
      <c r="D19" s="155"/>
      <c r="E19" s="161"/>
      <c r="F19" s="162"/>
    </row>
    <row r="20" spans="1:6" ht="39" customHeight="1">
      <c r="A20" s="163" t="s">
        <v>1330</v>
      </c>
      <c r="B20" s="142"/>
      <c r="C20" s="143"/>
      <c r="D20" s="143"/>
      <c r="E20" s="160"/>
      <c r="F20" s="160"/>
    </row>
    <row r="21" ht="15">
      <c r="A21" s="17" t="s">
        <v>1311</v>
      </c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5905511811023623" right="0.5905511811023623" top="0.7874015748031497" bottom="0.5905511811023623" header="0.5905511811023623" footer="0.2362204724409449"/>
  <pageSetup fitToHeight="1" fitToWidth="1" horizontalDpi="600" verticalDpi="600" orientation="landscape" paperSize="9" scale="97"/>
  <rowBreaks count="1" manualBreakCount="1">
    <brk id="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20"/>
  <sheetViews>
    <sheetView showGridLines="0" showZeros="0" zoomScaleSheetLayoutView="115" workbookViewId="0" topLeftCell="A1">
      <pane xSplit="2" ySplit="5" topLeftCell="C18" activePane="bottomRight" state="frozen"/>
      <selection pane="bottomRight" activeCell="A21" sqref="A21"/>
    </sheetView>
  </sheetViews>
  <sheetFormatPr defaultColWidth="9.00390625" defaultRowHeight="14.25"/>
  <cols>
    <col min="1" max="1" width="38.875" style="42" customWidth="1"/>
    <col min="2" max="4" width="15.00390625" style="42" customWidth="1"/>
    <col min="5" max="6" width="12.00390625" style="42" customWidth="1"/>
    <col min="7" max="16384" width="9.00390625" style="42" customWidth="1"/>
  </cols>
  <sheetData>
    <row r="1" spans="1:6" s="41" customFormat="1" ht="48" customHeight="1">
      <c r="A1" s="106" t="s">
        <v>1331</v>
      </c>
      <c r="B1" s="106"/>
      <c r="C1" s="106"/>
      <c r="D1" s="106"/>
      <c r="E1" s="106"/>
      <c r="F1" s="106"/>
    </row>
    <row r="2" spans="1:6" s="15" customFormat="1" ht="14.25">
      <c r="A2" s="20" t="s">
        <v>1332</v>
      </c>
      <c r="F2" s="107" t="s">
        <v>28</v>
      </c>
    </row>
    <row r="3" spans="1:6" s="15" customFormat="1" ht="19.5" customHeight="1">
      <c r="A3" s="22" t="s">
        <v>29</v>
      </c>
      <c r="B3" s="23" t="s">
        <v>30</v>
      </c>
      <c r="C3" s="23" t="s">
        <v>31</v>
      </c>
      <c r="D3" s="23" t="s">
        <v>32</v>
      </c>
      <c r="E3" s="23" t="s">
        <v>1266</v>
      </c>
      <c r="F3" s="23" t="s">
        <v>1267</v>
      </c>
    </row>
    <row r="4" spans="1:6" s="16" customFormat="1" ht="19.5" customHeight="1">
      <c r="A4" s="22"/>
      <c r="B4" s="24"/>
      <c r="C4" s="24"/>
      <c r="D4" s="24"/>
      <c r="E4" s="24"/>
      <c r="F4" s="24"/>
    </row>
    <row r="5" spans="1:6" ht="30.75" customHeight="1">
      <c r="A5" s="25" t="s">
        <v>1333</v>
      </c>
      <c r="B5" s="108"/>
      <c r="C5" s="109"/>
      <c r="D5" s="58"/>
      <c r="E5" s="102"/>
      <c r="F5" s="109"/>
    </row>
    <row r="6" spans="1:6" ht="30.75" customHeight="1">
      <c r="A6" s="72" t="s">
        <v>1334</v>
      </c>
      <c r="B6" s="108"/>
      <c r="C6" s="109"/>
      <c r="D6" s="58"/>
      <c r="E6" s="102"/>
      <c r="F6" s="109"/>
    </row>
    <row r="7" spans="1:6" ht="30.75" customHeight="1">
      <c r="A7" s="72" t="s">
        <v>1335</v>
      </c>
      <c r="B7" s="108"/>
      <c r="C7" s="109"/>
      <c r="D7" s="58"/>
      <c r="E7" s="102"/>
      <c r="F7" s="109"/>
    </row>
    <row r="8" spans="1:6" ht="30.75" customHeight="1">
      <c r="A8" s="72" t="s">
        <v>1336</v>
      </c>
      <c r="B8" s="110"/>
      <c r="C8" s="111"/>
      <c r="D8" s="112"/>
      <c r="E8" s="113"/>
      <c r="F8" s="111"/>
    </row>
    <row r="9" spans="1:6" ht="30.75" customHeight="1">
      <c r="A9" s="72" t="s">
        <v>1337</v>
      </c>
      <c r="B9" s="110"/>
      <c r="C9" s="111"/>
      <c r="D9" s="112"/>
      <c r="E9" s="113"/>
      <c r="F9" s="111"/>
    </row>
    <row r="10" spans="1:6" ht="30.75" customHeight="1">
      <c r="A10" s="72" t="s">
        <v>1338</v>
      </c>
      <c r="B10" s="110"/>
      <c r="C10" s="111"/>
      <c r="D10" s="112"/>
      <c r="E10" s="113"/>
      <c r="F10" s="111"/>
    </row>
    <row r="11" spans="1:6" ht="30.75" customHeight="1">
      <c r="A11" s="114" t="s">
        <v>1339</v>
      </c>
      <c r="B11" s="110"/>
      <c r="C11" s="111"/>
      <c r="D11" s="112"/>
      <c r="E11" s="113"/>
      <c r="F11" s="111"/>
    </row>
    <row r="12" spans="1:6" ht="30.75" customHeight="1">
      <c r="A12" s="115" t="s">
        <v>1340</v>
      </c>
      <c r="B12" s="116"/>
      <c r="C12" s="117"/>
      <c r="D12" s="118"/>
      <c r="E12" s="119"/>
      <c r="F12" s="117"/>
    </row>
    <row r="13" spans="1:9" ht="27.75" customHeight="1">
      <c r="A13" s="120" t="s">
        <v>1333</v>
      </c>
      <c r="B13" s="121"/>
      <c r="C13" s="122"/>
      <c r="D13" s="122"/>
      <c r="E13" s="122"/>
      <c r="F13" s="122"/>
      <c r="G13" s="15"/>
      <c r="H13" s="123"/>
      <c r="I13" s="135"/>
    </row>
    <row r="14" spans="1:9" ht="27.75" customHeight="1">
      <c r="A14" s="124" t="s">
        <v>1341</v>
      </c>
      <c r="B14" s="125"/>
      <c r="C14" s="109"/>
      <c r="D14" s="109"/>
      <c r="E14" s="109"/>
      <c r="F14" s="109"/>
      <c r="G14" s="15"/>
      <c r="H14" s="123"/>
      <c r="I14" s="135"/>
    </row>
    <row r="15" spans="1:9" ht="27.75" customHeight="1">
      <c r="A15" s="126" t="s">
        <v>1342</v>
      </c>
      <c r="B15" s="127"/>
      <c r="C15" s="128"/>
      <c r="D15" s="128"/>
      <c r="E15" s="128"/>
      <c r="F15" s="128"/>
      <c r="G15" s="15"/>
      <c r="H15" s="123"/>
      <c r="I15" s="135"/>
    </row>
    <row r="16" spans="1:6" s="105" customFormat="1" ht="30.75" customHeight="1">
      <c r="A16" s="129" t="s">
        <v>1343</v>
      </c>
      <c r="B16" s="130"/>
      <c r="C16" s="131"/>
      <c r="D16" s="131"/>
      <c r="E16" s="132"/>
      <c r="F16" s="133"/>
    </row>
    <row r="17" spans="1:6" ht="30.75" customHeight="1">
      <c r="A17" s="72" t="s">
        <v>1344</v>
      </c>
      <c r="B17" s="108"/>
      <c r="C17" s="134"/>
      <c r="D17" s="134"/>
      <c r="E17" s="109"/>
      <c r="F17" s="109"/>
    </row>
    <row r="18" spans="1:6" ht="30.75" customHeight="1">
      <c r="A18" s="25" t="s">
        <v>1345</v>
      </c>
      <c r="B18" s="108"/>
      <c r="C18" s="134"/>
      <c r="D18" s="134"/>
      <c r="E18" s="109"/>
      <c r="F18" s="109"/>
    </row>
    <row r="19" spans="1:6" ht="30.75" customHeight="1">
      <c r="A19" s="72" t="s">
        <v>1346</v>
      </c>
      <c r="B19" s="108"/>
      <c r="C19" s="109"/>
      <c r="D19" s="134"/>
      <c r="E19" s="109"/>
      <c r="F19" s="109"/>
    </row>
    <row r="20" ht="15">
      <c r="A20" s="17" t="s">
        <v>1311</v>
      </c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5902777777777778" right="0.5902777777777778" top="0.9840277777777777" bottom="0.5902777777777778" header="0.5902777777777778" footer="0.2361111111111111"/>
  <pageSetup horizontalDpi="600" verticalDpi="600" orientation="landscape" paperSize="9" scale="94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"/>
  <sheetViews>
    <sheetView showGridLines="0" zoomScaleSheetLayoutView="100" workbookViewId="0" topLeftCell="A10">
      <selection activeCell="L22" sqref="L22"/>
    </sheetView>
  </sheetViews>
  <sheetFormatPr defaultColWidth="9.00390625" defaultRowHeight="14.25"/>
  <cols>
    <col min="1" max="1" width="40.125" style="42" customWidth="1"/>
    <col min="2" max="4" width="12.75390625" style="43" customWidth="1"/>
    <col min="5" max="6" width="12.75390625" style="42" customWidth="1"/>
    <col min="7" max="16384" width="9.00390625" style="42" customWidth="1"/>
  </cols>
  <sheetData>
    <row r="1" spans="1:5" s="41" customFormat="1" ht="48" customHeight="1">
      <c r="A1" s="44" t="s">
        <v>1347</v>
      </c>
      <c r="B1" s="44"/>
      <c r="C1" s="44"/>
      <c r="D1" s="44"/>
      <c r="E1" s="44"/>
    </row>
    <row r="2" spans="1:6" s="15" customFormat="1" ht="14.25">
      <c r="A2" s="20" t="s">
        <v>1348</v>
      </c>
      <c r="B2" s="45"/>
      <c r="C2" s="45"/>
      <c r="D2" s="45"/>
      <c r="F2" s="46" t="s">
        <v>28</v>
      </c>
    </row>
    <row r="3" spans="1:6" s="16" customFormat="1" ht="19.5" customHeight="1">
      <c r="A3" s="22" t="s">
        <v>29</v>
      </c>
      <c r="B3" s="99" t="s">
        <v>30</v>
      </c>
      <c r="C3" s="99" t="s">
        <v>31</v>
      </c>
      <c r="D3" s="100" t="s">
        <v>32</v>
      </c>
      <c r="E3" s="101" t="s">
        <v>33</v>
      </c>
      <c r="F3" s="22" t="s">
        <v>1267</v>
      </c>
    </row>
    <row r="4" spans="1:6" s="16" customFormat="1" ht="19.5" customHeight="1">
      <c r="A4" s="22"/>
      <c r="B4" s="99"/>
      <c r="C4" s="99"/>
      <c r="D4" s="100"/>
      <c r="E4" s="101"/>
      <c r="F4" s="22"/>
    </row>
    <row r="5" spans="1:6" ht="34.5" customHeight="1">
      <c r="A5" s="55" t="s">
        <v>1349</v>
      </c>
      <c r="B5" s="56"/>
      <c r="C5" s="56"/>
      <c r="D5" s="56"/>
      <c r="E5" s="57"/>
      <c r="F5" s="102"/>
    </row>
    <row r="6" spans="1:6" ht="34.5" customHeight="1">
      <c r="A6" s="25" t="s">
        <v>1350</v>
      </c>
      <c r="B6" s="56"/>
      <c r="C6" s="56"/>
      <c r="D6" s="56"/>
      <c r="E6" s="57"/>
      <c r="F6" s="102"/>
    </row>
    <row r="7" spans="1:6" ht="34.5" customHeight="1">
      <c r="A7" s="103" t="s">
        <v>1351</v>
      </c>
      <c r="B7" s="56"/>
      <c r="C7" s="56"/>
      <c r="D7" s="56"/>
      <c r="E7" s="57"/>
      <c r="F7" s="102"/>
    </row>
    <row r="8" spans="1:6" ht="34.5" customHeight="1">
      <c r="A8" s="25" t="s">
        <v>1352</v>
      </c>
      <c r="B8" s="56"/>
      <c r="C8" s="56"/>
      <c r="D8" s="56"/>
      <c r="E8" s="57"/>
      <c r="F8" s="102"/>
    </row>
    <row r="9" spans="1:6" ht="34.5" customHeight="1">
      <c r="A9" s="103" t="s">
        <v>1353</v>
      </c>
      <c r="B9" s="56"/>
      <c r="C9" s="56"/>
      <c r="D9" s="56"/>
      <c r="E9" s="57"/>
      <c r="F9" s="102"/>
    </row>
    <row r="10" spans="1:6" ht="34.5" customHeight="1">
      <c r="A10" s="103" t="s">
        <v>1354</v>
      </c>
      <c r="B10" s="56"/>
      <c r="C10" s="56"/>
      <c r="D10" s="56"/>
      <c r="E10" s="57"/>
      <c r="F10" s="102"/>
    </row>
    <row r="11" spans="1:6" ht="34.5" customHeight="1">
      <c r="A11" s="103" t="s">
        <v>868</v>
      </c>
      <c r="B11" s="56"/>
      <c r="C11" s="56"/>
      <c r="D11" s="56"/>
      <c r="E11" s="57"/>
      <c r="F11" s="102"/>
    </row>
    <row r="12" spans="1:6" ht="34.5" customHeight="1">
      <c r="A12" s="104" t="s">
        <v>1355</v>
      </c>
      <c r="B12" s="56"/>
      <c r="C12" s="56"/>
      <c r="D12" s="56"/>
      <c r="E12" s="57"/>
      <c r="F12" s="102"/>
    </row>
    <row r="13" ht="15">
      <c r="A13" s="17" t="s">
        <v>1311</v>
      </c>
    </row>
  </sheetData>
  <sheetProtection/>
  <mergeCells count="7">
    <mergeCell ref="A1:E1"/>
    <mergeCell ref="A3:A4"/>
    <mergeCell ref="B3:B4"/>
    <mergeCell ref="C3:C4"/>
    <mergeCell ref="D3:D4"/>
    <mergeCell ref="E3:E4"/>
    <mergeCell ref="F3:F4"/>
  </mergeCells>
  <printOptions horizontalCentered="1"/>
  <pageMargins left="0.5902777777777778" right="0.5902777777777778" top="0.9840277777777777" bottom="0.5902777777777778" header="0.5902777777777778" footer="0.2361111111111111"/>
  <pageSetup horizontalDpi="600" verticalDpi="600" orientation="landscape" paperSize="9" scale="94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0"/>
  <sheetViews>
    <sheetView showGridLines="0" showZeros="0" zoomScaleSheetLayoutView="100" workbookViewId="0" topLeftCell="A1">
      <selection activeCell="A3" sqref="A3:A4"/>
    </sheetView>
  </sheetViews>
  <sheetFormatPr defaultColWidth="9.00390625" defaultRowHeight="14.25"/>
  <cols>
    <col min="1" max="1" width="50.25390625" style="88" customWidth="1"/>
    <col min="2" max="4" width="27.25390625" style="88" customWidth="1"/>
    <col min="5" max="7" width="13.875" style="88" customWidth="1"/>
    <col min="8" max="16384" width="9.00390625" style="88" customWidth="1"/>
  </cols>
  <sheetData>
    <row r="1" spans="1:4" s="82" customFormat="1" ht="48" customHeight="1">
      <c r="A1" s="89" t="s">
        <v>1356</v>
      </c>
      <c r="B1" s="89"/>
      <c r="C1" s="89"/>
      <c r="D1" s="89"/>
    </row>
    <row r="2" spans="1:7" s="83" customFormat="1" ht="14.25">
      <c r="A2" s="20" t="s">
        <v>1357</v>
      </c>
      <c r="B2" s="90"/>
      <c r="D2" s="90" t="s">
        <v>28</v>
      </c>
      <c r="G2" s="90"/>
    </row>
    <row r="3" spans="1:4" s="84" customFormat="1" ht="34.5" customHeight="1">
      <c r="A3" s="22" t="s">
        <v>29</v>
      </c>
      <c r="B3" s="91" t="s">
        <v>1303</v>
      </c>
      <c r="C3" s="91"/>
      <c r="D3" s="91"/>
    </row>
    <row r="4" spans="1:4" s="84" customFormat="1" ht="34.5" customHeight="1">
      <c r="A4" s="22"/>
      <c r="B4" s="92" t="s">
        <v>1263</v>
      </c>
      <c r="C4" s="92" t="s">
        <v>1304</v>
      </c>
      <c r="D4" s="93" t="s">
        <v>1358</v>
      </c>
    </row>
    <row r="5" spans="1:4" s="85" customFormat="1" ht="30.75" customHeight="1">
      <c r="A5" s="94" t="s">
        <v>1359</v>
      </c>
      <c r="B5" s="95"/>
      <c r="C5" s="95"/>
      <c r="D5" s="95"/>
    </row>
    <row r="6" spans="1:4" s="85" customFormat="1" ht="30.75" customHeight="1">
      <c r="A6" s="94" t="s">
        <v>1360</v>
      </c>
      <c r="B6" s="95"/>
      <c r="C6" s="95"/>
      <c r="D6" s="95"/>
    </row>
    <row r="7" spans="1:4" s="85" customFormat="1" ht="30.75" customHeight="1">
      <c r="A7" s="94" t="s">
        <v>1361</v>
      </c>
      <c r="B7" s="95"/>
      <c r="C7" s="95"/>
      <c r="D7" s="95"/>
    </row>
    <row r="8" spans="1:4" s="85" customFormat="1" ht="30.75" customHeight="1">
      <c r="A8" s="94" t="s">
        <v>1362</v>
      </c>
      <c r="B8" s="95"/>
      <c r="C8" s="95"/>
      <c r="D8" s="95"/>
    </row>
    <row r="9" spans="1:4" s="85" customFormat="1" ht="30.75" customHeight="1">
      <c r="A9" s="94" t="s">
        <v>1363</v>
      </c>
      <c r="B9" s="95"/>
      <c r="C9" s="95"/>
      <c r="D9" s="95"/>
    </row>
    <row r="10" spans="1:4" s="86" customFormat="1" ht="42.75" customHeight="1">
      <c r="A10" s="96" t="s">
        <v>1311</v>
      </c>
      <c r="B10" s="97"/>
      <c r="C10" s="97"/>
      <c r="D10" s="98"/>
    </row>
    <row r="11" s="87" customFormat="1" ht="24" customHeight="1"/>
    <row r="12" s="87" customFormat="1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</sheetData>
  <sheetProtection/>
  <mergeCells count="4">
    <mergeCell ref="A1:D1"/>
    <mergeCell ref="B3:D3"/>
    <mergeCell ref="A10:D10"/>
    <mergeCell ref="A3:A4"/>
  </mergeCells>
  <printOptions horizontalCentered="1"/>
  <pageMargins left="0.5905511811023623" right="0.5905511811023623" top="0.9842519685039371" bottom="0.5905511811023623" header="0.5905511811023623" footer="0.2362204724409449"/>
  <pageSetup horizontalDpi="600" verticalDpi="600" orientation="landscape" paperSize="9" scale="94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K6"/>
  <sheetViews>
    <sheetView showGridLines="0" zoomScaleSheetLayoutView="85" workbookViewId="0" topLeftCell="A1">
      <selection activeCell="O17" sqref="O17"/>
    </sheetView>
  </sheetViews>
  <sheetFormatPr defaultColWidth="9.00390625" defaultRowHeight="14.25"/>
  <cols>
    <col min="1" max="5" width="9.00390625" style="8" customWidth="1"/>
    <col min="6" max="6" width="26.375" style="8" bestFit="1" customWidth="1"/>
    <col min="7" max="16384" width="9.00390625" style="8" customWidth="1"/>
  </cols>
  <sheetData>
    <row r="1" spans="10:11" ht="14.25">
      <c r="J1" s="12"/>
      <c r="K1" s="12"/>
    </row>
    <row r="2" spans="1:11" ht="71.25" customHeight="1">
      <c r="A2" s="9"/>
      <c r="B2" s="9"/>
      <c r="C2" s="9"/>
      <c r="D2" s="10"/>
      <c r="E2" s="10"/>
      <c r="J2" s="13"/>
      <c r="K2" s="13"/>
    </row>
    <row r="3" spans="1:11" ht="71.25" customHeight="1">
      <c r="A3" s="9"/>
      <c r="B3" s="9"/>
      <c r="C3" s="9"/>
      <c r="D3" s="10"/>
      <c r="E3" s="10"/>
      <c r="J3" s="13"/>
      <c r="K3" s="13"/>
    </row>
    <row r="4" spans="1:11" ht="157.5" customHeight="1">
      <c r="A4" s="11" t="s">
        <v>1364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6" spans="5:7" ht="14.25" customHeight="1">
      <c r="E6" s="81"/>
      <c r="F6" s="81"/>
      <c r="G6" s="81"/>
    </row>
  </sheetData>
  <sheetProtection/>
  <mergeCells count="5">
    <mergeCell ref="J1:K1"/>
    <mergeCell ref="A2:C2"/>
    <mergeCell ref="J2:K2"/>
    <mergeCell ref="A4:K4"/>
    <mergeCell ref="E6:G6"/>
  </mergeCells>
  <printOptions horizontalCentered="1"/>
  <pageMargins left="0.5905511811023623" right="0.5905511811023623" top="0.9842519685039371" bottom="0.5905511811023623" header="0.5905511811023623" footer="0.2362204724409449"/>
  <pageSetup horizontalDpi="600" verticalDpi="600" orientation="landscape" paperSize="9" scale="94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6"/>
  <sheetViews>
    <sheetView showGridLines="0" zoomScaleSheetLayoutView="115" workbookViewId="0" topLeftCell="A1">
      <selection activeCell="A3" sqref="A3:A4"/>
    </sheetView>
  </sheetViews>
  <sheetFormatPr defaultColWidth="9.00390625" defaultRowHeight="14.25"/>
  <cols>
    <col min="1" max="1" width="42.125" style="0" customWidth="1"/>
    <col min="2" max="3" width="17.25390625" style="0" customWidth="1"/>
    <col min="4" max="6" width="15.50390625" style="0" customWidth="1"/>
  </cols>
  <sheetData>
    <row r="1" spans="1:6" ht="48" customHeight="1">
      <c r="A1" s="62" t="s">
        <v>1365</v>
      </c>
      <c r="B1" s="62"/>
      <c r="C1" s="62"/>
      <c r="D1" s="62"/>
      <c r="E1" s="62"/>
      <c r="F1" s="62"/>
    </row>
    <row r="2" spans="1:6" ht="15" customHeight="1">
      <c r="A2" s="20" t="s">
        <v>1366</v>
      </c>
      <c r="B2" s="63"/>
      <c r="C2" s="63"/>
      <c r="F2" s="65" t="s">
        <v>28</v>
      </c>
    </row>
    <row r="3" spans="1:6" ht="19.5" customHeight="1">
      <c r="A3" s="22" t="s">
        <v>29</v>
      </c>
      <c r="B3" s="22" t="s">
        <v>1187</v>
      </c>
      <c r="C3" s="22" t="s">
        <v>31</v>
      </c>
      <c r="D3" s="22" t="s">
        <v>32</v>
      </c>
      <c r="E3" s="22" t="s">
        <v>1367</v>
      </c>
      <c r="F3" s="66" t="s">
        <v>1267</v>
      </c>
    </row>
    <row r="4" spans="1:6" ht="19.5" customHeight="1">
      <c r="A4" s="22"/>
      <c r="B4" s="22"/>
      <c r="C4" s="22"/>
      <c r="D4" s="22"/>
      <c r="E4" s="22"/>
      <c r="F4" s="66"/>
    </row>
    <row r="5" spans="1:6" ht="30.75" customHeight="1">
      <c r="A5" s="67" t="s">
        <v>1368</v>
      </c>
      <c r="B5" s="68"/>
      <c r="C5" s="69"/>
      <c r="D5" s="69"/>
      <c r="E5" s="69"/>
      <c r="F5" s="69"/>
    </row>
    <row r="6" spans="1:6" ht="30.75" customHeight="1">
      <c r="A6" s="76" t="s">
        <v>1369</v>
      </c>
      <c r="B6" s="68"/>
      <c r="C6" s="69"/>
      <c r="D6" s="69"/>
      <c r="E6" s="69"/>
      <c r="F6" s="69"/>
    </row>
    <row r="7" spans="1:6" ht="30.75" customHeight="1">
      <c r="A7" s="77" t="s">
        <v>1370</v>
      </c>
      <c r="B7" s="68"/>
      <c r="C7" s="69"/>
      <c r="D7" s="69"/>
      <c r="E7" s="69"/>
      <c r="F7" s="69"/>
    </row>
    <row r="8" spans="1:6" ht="30.75" customHeight="1">
      <c r="A8" s="71" t="s">
        <v>1371</v>
      </c>
      <c r="B8" s="68"/>
      <c r="C8" s="69"/>
      <c r="D8" s="69"/>
      <c r="E8" s="69"/>
      <c r="F8" s="69"/>
    </row>
    <row r="9" spans="1:6" ht="30.75" customHeight="1">
      <c r="A9" s="77" t="s">
        <v>1372</v>
      </c>
      <c r="B9" s="68"/>
      <c r="C9" s="69"/>
      <c r="D9" s="69"/>
      <c r="E9" s="69"/>
      <c r="F9" s="69"/>
    </row>
    <row r="10" spans="1:6" ht="30.75" customHeight="1">
      <c r="A10" s="78" t="s">
        <v>1373</v>
      </c>
      <c r="B10" s="68"/>
      <c r="C10" s="69"/>
      <c r="D10" s="69"/>
      <c r="E10" s="69"/>
      <c r="F10" s="69"/>
    </row>
    <row r="11" spans="1:6" ht="30.75" customHeight="1">
      <c r="A11" s="76" t="s">
        <v>1374</v>
      </c>
      <c r="B11" s="68"/>
      <c r="C11" s="69"/>
      <c r="D11" s="69"/>
      <c r="E11" s="69"/>
      <c r="F11" s="69"/>
    </row>
    <row r="12" spans="1:6" ht="30.75" customHeight="1">
      <c r="A12" s="79" t="s">
        <v>1375</v>
      </c>
      <c r="B12" s="79"/>
      <c r="C12" s="79"/>
      <c r="D12" s="79"/>
      <c r="E12" s="79"/>
      <c r="F12" s="79"/>
    </row>
    <row r="13" spans="1:6" ht="30.75" customHeight="1">
      <c r="A13" s="75" t="s">
        <v>1376</v>
      </c>
      <c r="B13" s="69"/>
      <c r="C13" s="69"/>
      <c r="D13" s="69"/>
      <c r="E13" s="69"/>
      <c r="F13" s="69"/>
    </row>
    <row r="14" spans="1:6" ht="30.75" customHeight="1">
      <c r="A14" s="80" t="s">
        <v>1377</v>
      </c>
      <c r="B14" s="69"/>
      <c r="C14" s="69"/>
      <c r="D14" s="69"/>
      <c r="E14" s="69"/>
      <c r="F14" s="69"/>
    </row>
    <row r="15" spans="1:6" ht="30.75" customHeight="1">
      <c r="A15" s="75" t="s">
        <v>1378</v>
      </c>
      <c r="B15" s="69"/>
      <c r="C15" s="69"/>
      <c r="D15" s="69"/>
      <c r="E15" s="69"/>
      <c r="F15" s="69"/>
    </row>
    <row r="16" ht="15">
      <c r="A16" s="17" t="s">
        <v>1311</v>
      </c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5905511811023623" right="0.5905511811023623" top="0.9842519685039371" bottom="0.5905511811023623" header="0.5905511811023623" footer="0.2362204724409449"/>
  <pageSetup horizontalDpi="600" verticalDpi="600" orientation="landscape" paperSize="9" scale="94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SheetLayoutView="100" workbookViewId="0" topLeftCell="A1">
      <selection activeCell="A3" sqref="A3:A4"/>
    </sheetView>
  </sheetViews>
  <sheetFormatPr defaultColWidth="9.00390625" defaultRowHeight="14.25"/>
  <cols>
    <col min="1" max="1" width="40.875" style="0" customWidth="1"/>
    <col min="2" max="3" width="15.625" style="0" customWidth="1"/>
    <col min="4" max="4" width="17.00390625" style="0" customWidth="1"/>
    <col min="5" max="6" width="14.75390625" style="0" customWidth="1"/>
  </cols>
  <sheetData>
    <row r="1" spans="1:6" ht="48" customHeight="1">
      <c r="A1" s="62" t="s">
        <v>1379</v>
      </c>
      <c r="B1" s="62"/>
      <c r="C1" s="62"/>
      <c r="D1" s="62"/>
      <c r="E1" s="62"/>
      <c r="F1" s="62"/>
    </row>
    <row r="2" spans="1:6" ht="15" customHeight="1">
      <c r="A2" s="20" t="s">
        <v>1380</v>
      </c>
      <c r="B2" s="63"/>
      <c r="C2" s="63"/>
      <c r="D2" s="64"/>
      <c r="F2" s="65" t="s">
        <v>28</v>
      </c>
    </row>
    <row r="3" spans="1:6" ht="19.5" customHeight="1">
      <c r="A3" s="22" t="s">
        <v>29</v>
      </c>
      <c r="B3" s="22" t="s">
        <v>1187</v>
      </c>
      <c r="C3" s="22" t="s">
        <v>31</v>
      </c>
      <c r="D3" s="22" t="s">
        <v>32</v>
      </c>
      <c r="E3" s="22" t="s">
        <v>1367</v>
      </c>
      <c r="F3" s="66" t="s">
        <v>1267</v>
      </c>
    </row>
    <row r="4" spans="1:6" ht="19.5" customHeight="1">
      <c r="A4" s="22"/>
      <c r="B4" s="22"/>
      <c r="C4" s="22"/>
      <c r="D4" s="22"/>
      <c r="E4" s="22"/>
      <c r="F4" s="66"/>
    </row>
    <row r="5" spans="1:6" ht="30" customHeight="1">
      <c r="A5" s="67" t="s">
        <v>1381</v>
      </c>
      <c r="B5" s="68"/>
      <c r="C5" s="69"/>
      <c r="D5" s="69"/>
      <c r="E5" s="69"/>
      <c r="F5" s="69"/>
    </row>
    <row r="6" spans="1:6" ht="30" customHeight="1">
      <c r="A6" s="70" t="s">
        <v>1382</v>
      </c>
      <c r="B6" s="68"/>
      <c r="C6" s="69"/>
      <c r="D6" s="69"/>
      <c r="E6" s="69"/>
      <c r="F6" s="69"/>
    </row>
    <row r="7" spans="1:6" ht="30" customHeight="1">
      <c r="A7" s="70" t="s">
        <v>1383</v>
      </c>
      <c r="B7" s="68"/>
      <c r="C7" s="69"/>
      <c r="D7" s="69"/>
      <c r="E7" s="69"/>
      <c r="F7" s="69"/>
    </row>
    <row r="8" spans="1:6" ht="30" customHeight="1">
      <c r="A8" s="71" t="s">
        <v>1384</v>
      </c>
      <c r="B8" s="68"/>
      <c r="C8" s="69"/>
      <c r="D8" s="69"/>
      <c r="E8" s="69"/>
      <c r="F8" s="69"/>
    </row>
    <row r="9" spans="1:6" ht="30" customHeight="1">
      <c r="A9" s="70" t="s">
        <v>1385</v>
      </c>
      <c r="B9" s="68"/>
      <c r="C9" s="69"/>
      <c r="D9" s="69"/>
      <c r="E9" s="69"/>
      <c r="F9" s="69"/>
    </row>
    <row r="10" spans="1:6" ht="30" customHeight="1">
      <c r="A10" s="72" t="s">
        <v>1373</v>
      </c>
      <c r="B10" s="68"/>
      <c r="C10" s="68"/>
      <c r="D10" s="73"/>
      <c r="E10" s="73"/>
      <c r="F10" s="74"/>
    </row>
    <row r="11" spans="1:6" ht="30" customHeight="1">
      <c r="A11" s="75" t="s">
        <v>1378</v>
      </c>
      <c r="B11" s="69"/>
      <c r="C11" s="69"/>
      <c r="D11" s="69"/>
      <c r="E11" s="69"/>
      <c r="F11" s="69"/>
    </row>
    <row r="12" spans="1:6" ht="30" customHeight="1">
      <c r="A12" s="72" t="s">
        <v>1386</v>
      </c>
      <c r="B12" s="69"/>
      <c r="C12" s="69"/>
      <c r="D12" s="69"/>
      <c r="E12" s="69"/>
      <c r="F12" s="69"/>
    </row>
    <row r="13" spans="1:6" ht="30" customHeight="1">
      <c r="A13" s="25" t="s">
        <v>1387</v>
      </c>
      <c r="B13" s="69"/>
      <c r="C13" s="69"/>
      <c r="D13" s="69"/>
      <c r="E13" s="69"/>
      <c r="F13" s="69"/>
    </row>
    <row r="14" ht="15">
      <c r="A14" s="17" t="s">
        <v>1311</v>
      </c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3937007874015748" right="0.3937007874015748" top="0.9842519685039371" bottom="0.5905511811023623" header="0.5905511811023623" footer="0.2362204724409449"/>
  <pageSetup horizontalDpi="600" verticalDpi="600" orientation="landscape" paperSize="9" scale="94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SheetLayoutView="100" workbookViewId="0" topLeftCell="A1">
      <selection activeCell="A6" sqref="A6"/>
    </sheetView>
  </sheetViews>
  <sheetFormatPr defaultColWidth="9.00390625" defaultRowHeight="14.25"/>
  <cols>
    <col min="1" max="1" width="45.50390625" style="42" customWidth="1"/>
    <col min="2" max="2" width="14.00390625" style="43" customWidth="1"/>
    <col min="3" max="3" width="13.875" style="43" customWidth="1"/>
    <col min="4" max="4" width="14.25390625" style="43" customWidth="1"/>
    <col min="5" max="5" width="14.875" style="42" customWidth="1"/>
    <col min="6" max="6" width="15.125" style="42" customWidth="1"/>
    <col min="7" max="16384" width="9.00390625" style="42" customWidth="1"/>
  </cols>
  <sheetData>
    <row r="1" spans="1:6" s="41" customFormat="1" ht="48" customHeight="1">
      <c r="A1" s="44" t="s">
        <v>1388</v>
      </c>
      <c r="B1" s="44"/>
      <c r="C1" s="44"/>
      <c r="D1" s="44"/>
      <c r="E1" s="44"/>
      <c r="F1" s="44"/>
    </row>
    <row r="2" spans="1:6" s="15" customFormat="1" ht="14.25">
      <c r="A2" s="20" t="s">
        <v>1389</v>
      </c>
      <c r="B2" s="45"/>
      <c r="C2" s="45"/>
      <c r="D2" s="45"/>
      <c r="F2" s="46" t="s">
        <v>28</v>
      </c>
    </row>
    <row r="3" spans="1:6" s="16" customFormat="1" ht="40.5" customHeight="1">
      <c r="A3" s="22" t="s">
        <v>29</v>
      </c>
      <c r="B3" s="47" t="s">
        <v>30</v>
      </c>
      <c r="C3" s="47" t="s">
        <v>31</v>
      </c>
      <c r="D3" s="48" t="s">
        <v>32</v>
      </c>
      <c r="E3" s="49" t="s">
        <v>33</v>
      </c>
      <c r="F3" s="50" t="s">
        <v>1390</v>
      </c>
    </row>
    <row r="4" spans="1:6" s="16" customFormat="1" ht="40.5" customHeight="1">
      <c r="A4" s="22"/>
      <c r="B4" s="51"/>
      <c r="C4" s="51"/>
      <c r="D4" s="52"/>
      <c r="E4" s="53"/>
      <c r="F4" s="54"/>
    </row>
    <row r="5" spans="1:7" ht="34.5" customHeight="1">
      <c r="A5" s="55" t="s">
        <v>1391</v>
      </c>
      <c r="B5" s="56"/>
      <c r="C5" s="56"/>
      <c r="D5" s="56"/>
      <c r="E5" s="57"/>
      <c r="F5" s="58"/>
      <c r="G5" s="59"/>
    </row>
    <row r="6" spans="1:7" ht="34.5" customHeight="1">
      <c r="A6" s="55" t="s">
        <v>1392</v>
      </c>
      <c r="B6" s="56"/>
      <c r="C6" s="56"/>
      <c r="D6" s="56"/>
      <c r="E6" s="57"/>
      <c r="F6" s="58"/>
      <c r="G6" s="59"/>
    </row>
    <row r="7" spans="1:7" ht="34.5" customHeight="1">
      <c r="A7" s="60" t="s">
        <v>1393</v>
      </c>
      <c r="B7" s="56"/>
      <c r="C7" s="56"/>
      <c r="D7" s="56"/>
      <c r="E7" s="57"/>
      <c r="F7" s="58"/>
      <c r="G7" s="59"/>
    </row>
    <row r="8" spans="1:7" ht="34.5" customHeight="1">
      <c r="A8" s="55" t="s">
        <v>1394</v>
      </c>
      <c r="B8" s="56"/>
      <c r="C8" s="56"/>
      <c r="D8" s="56"/>
      <c r="E8" s="57"/>
      <c r="F8" s="58"/>
      <c r="G8" s="59"/>
    </row>
    <row r="9" spans="1:7" ht="34.5" customHeight="1">
      <c r="A9" s="60" t="s">
        <v>1393</v>
      </c>
      <c r="B9" s="56"/>
      <c r="C9" s="56"/>
      <c r="D9" s="56"/>
      <c r="E9" s="57"/>
      <c r="F9" s="58"/>
      <c r="G9" s="59"/>
    </row>
    <row r="10" spans="1:7" ht="34.5" customHeight="1">
      <c r="A10" s="55" t="s">
        <v>1395</v>
      </c>
      <c r="B10" s="56"/>
      <c r="C10" s="56"/>
      <c r="D10" s="56"/>
      <c r="E10" s="57"/>
      <c r="F10" s="58"/>
      <c r="G10" s="59"/>
    </row>
    <row r="11" spans="1:7" ht="34.5" customHeight="1">
      <c r="A11" s="60" t="s">
        <v>1393</v>
      </c>
      <c r="B11" s="56"/>
      <c r="C11" s="56"/>
      <c r="D11" s="56"/>
      <c r="E11" s="57"/>
      <c r="F11" s="58"/>
      <c r="G11" s="59"/>
    </row>
    <row r="12" ht="15">
      <c r="A12" s="17" t="s">
        <v>1311</v>
      </c>
    </row>
    <row r="13" ht="14.25">
      <c r="A13" s="61"/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5902777777777778" right="0.5902777777777778" top="0.9840277777777777" bottom="0.5902777777777778" header="0.5902777777777778" footer="0.2361111111111111"/>
  <pageSetup horizontalDpi="600" verticalDpi="6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6">
      <selection activeCell="H13" sqref="H13"/>
    </sheetView>
  </sheetViews>
  <sheetFormatPr defaultColWidth="9.00390625" defaultRowHeight="14.25"/>
  <cols>
    <col min="1" max="16384" width="9.00390625" style="329" customWidth="1"/>
  </cols>
  <sheetData>
    <row r="1" spans="1:13" ht="33.75" customHeight="1">
      <c r="A1" s="330" t="s">
        <v>2</v>
      </c>
      <c r="B1" s="330"/>
      <c r="C1" s="330"/>
      <c r="D1" s="330"/>
      <c r="E1" s="330"/>
      <c r="F1" s="330"/>
      <c r="G1" s="330"/>
      <c r="H1" s="330"/>
      <c r="I1" s="330"/>
      <c r="J1" s="335"/>
      <c r="K1" s="335"/>
      <c r="L1" s="335"/>
      <c r="M1" s="335"/>
    </row>
    <row r="2" s="328" customFormat="1" ht="22.5" customHeight="1">
      <c r="A2" s="331" t="s">
        <v>3</v>
      </c>
    </row>
    <row r="3" spans="1:2" s="328" customFormat="1" ht="22.5" customHeight="1">
      <c r="A3" s="332" t="s">
        <v>4</v>
      </c>
      <c r="B3" s="332"/>
    </row>
    <row r="4" spans="1:2" s="328" customFormat="1" ht="22.5" customHeight="1">
      <c r="A4" s="332" t="s">
        <v>5</v>
      </c>
      <c r="B4" s="332"/>
    </row>
    <row r="5" spans="1:2" s="328" customFormat="1" ht="22.5" customHeight="1">
      <c r="A5" s="332" t="s">
        <v>6</v>
      </c>
      <c r="B5" s="332"/>
    </row>
    <row r="6" spans="1:2" s="328" customFormat="1" ht="22.5" customHeight="1">
      <c r="A6" s="332" t="s">
        <v>7</v>
      </c>
      <c r="B6" s="332"/>
    </row>
    <row r="7" spans="1:2" s="328" customFormat="1" ht="22.5" customHeight="1">
      <c r="A7" s="332" t="s">
        <v>8</v>
      </c>
      <c r="B7" s="332"/>
    </row>
    <row r="8" spans="1:2" s="328" customFormat="1" ht="22.5" customHeight="1">
      <c r="A8" s="333" t="s">
        <v>9</v>
      </c>
      <c r="B8" s="332"/>
    </row>
    <row r="9" spans="1:2" s="328" customFormat="1" ht="22.5" customHeight="1">
      <c r="A9" s="333" t="s">
        <v>10</v>
      </c>
      <c r="B9" s="332"/>
    </row>
    <row r="10" s="328" customFormat="1" ht="22.5" customHeight="1">
      <c r="A10" s="331" t="s">
        <v>11</v>
      </c>
    </row>
    <row r="11" spans="1:2" s="328" customFormat="1" ht="22.5" customHeight="1">
      <c r="A11" s="333" t="s">
        <v>12</v>
      </c>
      <c r="B11" s="332"/>
    </row>
    <row r="12" spans="1:2" s="328" customFormat="1" ht="22.5" customHeight="1">
      <c r="A12" s="333" t="s">
        <v>13</v>
      </c>
      <c r="B12" s="332"/>
    </row>
    <row r="13" spans="1:2" s="328" customFormat="1" ht="22.5" customHeight="1">
      <c r="A13" s="333" t="s">
        <v>14</v>
      </c>
      <c r="B13" s="332"/>
    </row>
    <row r="14" spans="1:2" s="328" customFormat="1" ht="22.5" customHeight="1">
      <c r="A14" s="332" t="s">
        <v>15</v>
      </c>
      <c r="B14" s="332"/>
    </row>
    <row r="15" s="328" customFormat="1" ht="22.5" customHeight="1">
      <c r="A15" s="331" t="s">
        <v>16</v>
      </c>
    </row>
    <row r="16" spans="1:2" s="328" customFormat="1" ht="22.5" customHeight="1">
      <c r="A16" s="332" t="s">
        <v>17</v>
      </c>
      <c r="B16" s="332"/>
    </row>
    <row r="17" spans="1:2" s="328" customFormat="1" ht="22.5" customHeight="1">
      <c r="A17" s="332" t="s">
        <v>18</v>
      </c>
      <c r="B17" s="332"/>
    </row>
    <row r="18" spans="1:2" s="328" customFormat="1" ht="22.5" customHeight="1">
      <c r="A18" s="332" t="s">
        <v>19</v>
      </c>
      <c r="B18" s="332"/>
    </row>
    <row r="19" spans="1:2" s="328" customFormat="1" ht="22.5" customHeight="1">
      <c r="A19" s="331" t="s">
        <v>20</v>
      </c>
      <c r="B19" s="332"/>
    </row>
    <row r="20" spans="1:2" s="328" customFormat="1" ht="22.5" customHeight="1">
      <c r="A20" s="332" t="s">
        <v>21</v>
      </c>
      <c r="B20" s="332"/>
    </row>
    <row r="21" spans="1:2" s="328" customFormat="1" ht="22.5" customHeight="1">
      <c r="A21" s="332" t="s">
        <v>22</v>
      </c>
      <c r="B21" s="331"/>
    </row>
    <row r="22" ht="18.75">
      <c r="A22" s="334" t="s">
        <v>23</v>
      </c>
    </row>
    <row r="23" ht="18.75">
      <c r="A23" s="332" t="s">
        <v>24</v>
      </c>
    </row>
  </sheetData>
  <sheetProtection/>
  <mergeCells count="1">
    <mergeCell ref="A1:I1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K4"/>
  <sheetViews>
    <sheetView showGridLines="0" zoomScaleSheetLayoutView="85" workbookViewId="0" topLeftCell="A1">
      <selection activeCell="O17" sqref="O17"/>
    </sheetView>
  </sheetViews>
  <sheetFormatPr defaultColWidth="9.00390625" defaultRowHeight="14.25"/>
  <cols>
    <col min="1" max="5" width="9.00390625" style="8" customWidth="1"/>
    <col min="6" max="6" width="26.375" style="8" bestFit="1" customWidth="1"/>
    <col min="7" max="16384" width="9.00390625" style="8" customWidth="1"/>
  </cols>
  <sheetData>
    <row r="1" spans="10:11" ht="14.25">
      <c r="J1" s="12"/>
      <c r="K1" s="12"/>
    </row>
    <row r="2" spans="1:11" ht="71.25" customHeight="1">
      <c r="A2" s="9"/>
      <c r="B2" s="9"/>
      <c r="C2" s="9"/>
      <c r="D2" s="10"/>
      <c r="E2" s="10"/>
      <c r="J2" s="13"/>
      <c r="K2" s="13"/>
    </row>
    <row r="3" spans="1:11" ht="71.25" customHeight="1">
      <c r="A3" s="9"/>
      <c r="B3" s="9"/>
      <c r="C3" s="9"/>
      <c r="D3" s="10"/>
      <c r="E3" s="10"/>
      <c r="J3" s="13"/>
      <c r="K3" s="13"/>
    </row>
    <row r="4" spans="1:11" ht="157.5" customHeight="1">
      <c r="A4" s="11" t="s">
        <v>1396</v>
      </c>
      <c r="B4" s="11"/>
      <c r="C4" s="11"/>
      <c r="D4" s="11"/>
      <c r="E4" s="11"/>
      <c r="F4" s="11"/>
      <c r="G4" s="11"/>
      <c r="H4" s="11"/>
      <c r="I4" s="11"/>
      <c r="J4" s="11"/>
      <c r="K4" s="11"/>
    </row>
  </sheetData>
  <sheetProtection/>
  <mergeCells count="4">
    <mergeCell ref="J1:K1"/>
    <mergeCell ref="A2:C2"/>
    <mergeCell ref="J2:K2"/>
    <mergeCell ref="A4:K4"/>
  </mergeCells>
  <printOptions horizontalCentered="1"/>
  <pageMargins left="0.5905511811023623" right="0.5905511811023623" top="0.9842519685039371" bottom="0.5905511811023623" header="0.5905511811023623" footer="0.2362204724409449"/>
  <pageSetup horizontalDpi="600" verticalDpi="600" orientation="landscape" paperSize="9" scale="94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4"/>
  <sheetViews>
    <sheetView showGridLines="0" showZeros="0" zoomScaleSheetLayoutView="115" workbookViewId="0" topLeftCell="A1">
      <selection activeCell="A3" sqref="A3:A4"/>
    </sheetView>
  </sheetViews>
  <sheetFormatPr defaultColWidth="9.00390625" defaultRowHeight="14.25"/>
  <cols>
    <col min="1" max="1" width="42.75390625" style="17" customWidth="1"/>
    <col min="2" max="3" width="13.75390625" style="17" customWidth="1"/>
    <col min="4" max="4" width="12.00390625" style="17" customWidth="1"/>
    <col min="5" max="5" width="12.00390625" style="18" customWidth="1"/>
    <col min="6" max="6" width="7.00390625" style="18" customWidth="1"/>
    <col min="7" max="7" width="9.00390625" style="17" customWidth="1"/>
    <col min="8" max="8" width="13.375" style="17" customWidth="1"/>
    <col min="9" max="16384" width="9.00390625" style="17" customWidth="1"/>
  </cols>
  <sheetData>
    <row r="1" spans="1:6" s="14" customFormat="1" ht="48" customHeight="1">
      <c r="A1" s="19" t="s">
        <v>1397</v>
      </c>
      <c r="B1" s="19"/>
      <c r="C1" s="19"/>
      <c r="D1" s="19"/>
      <c r="E1" s="19"/>
      <c r="F1" s="19"/>
    </row>
    <row r="2" spans="1:6" s="15" customFormat="1" ht="14.25">
      <c r="A2" s="20" t="s">
        <v>1398</v>
      </c>
      <c r="E2" s="21" t="s">
        <v>28</v>
      </c>
      <c r="F2" s="37"/>
    </row>
    <row r="3" spans="1:6" s="16" customFormat="1" ht="19.5" customHeight="1">
      <c r="A3" s="22" t="s">
        <v>29</v>
      </c>
      <c r="B3" s="23" t="s">
        <v>30</v>
      </c>
      <c r="C3" s="23" t="s">
        <v>1399</v>
      </c>
      <c r="D3" s="23" t="s">
        <v>1400</v>
      </c>
      <c r="E3" s="23" t="s">
        <v>1267</v>
      </c>
      <c r="F3" s="38"/>
    </row>
    <row r="4" spans="1:6" s="16" customFormat="1" ht="19.5" customHeight="1">
      <c r="A4" s="22"/>
      <c r="B4" s="24"/>
      <c r="C4" s="24"/>
      <c r="D4" s="24"/>
      <c r="E4" s="24"/>
      <c r="F4" s="38"/>
    </row>
    <row r="5" spans="1:9" ht="30" customHeight="1">
      <c r="A5" s="25" t="s">
        <v>1401</v>
      </c>
      <c r="B5" s="26"/>
      <c r="C5" s="27"/>
      <c r="D5" s="27"/>
      <c r="E5" s="28"/>
      <c r="F5" s="39"/>
      <c r="G5" s="30"/>
      <c r="H5" s="31"/>
      <c r="I5" s="31"/>
    </row>
    <row r="6" spans="1:9" ht="30" customHeight="1">
      <c r="A6" s="33" t="s">
        <v>1402</v>
      </c>
      <c r="B6" s="26"/>
      <c r="C6" s="27"/>
      <c r="D6" s="27"/>
      <c r="E6" s="28"/>
      <c r="F6" s="39"/>
      <c r="G6" s="30"/>
      <c r="H6" s="31"/>
      <c r="I6" s="31"/>
    </row>
    <row r="7" spans="1:9" ht="30" customHeight="1">
      <c r="A7" s="33" t="s">
        <v>1403</v>
      </c>
      <c r="B7" s="26"/>
      <c r="C7" s="27"/>
      <c r="D7" s="27"/>
      <c r="E7" s="28"/>
      <c r="F7" s="39"/>
      <c r="G7" s="30"/>
      <c r="H7" s="31"/>
      <c r="I7" s="31"/>
    </row>
    <row r="8" spans="1:9" ht="30" customHeight="1">
      <c r="A8" s="32" t="s">
        <v>1404</v>
      </c>
      <c r="B8" s="26"/>
      <c r="C8" s="27"/>
      <c r="D8" s="27"/>
      <c r="E8" s="28"/>
      <c r="F8" s="39"/>
      <c r="G8" s="30"/>
      <c r="H8" s="31"/>
      <c r="I8" s="31"/>
    </row>
    <row r="9" spans="1:9" ht="30" customHeight="1">
      <c r="A9" s="33" t="s">
        <v>1402</v>
      </c>
      <c r="B9" s="26"/>
      <c r="C9" s="27"/>
      <c r="D9" s="27"/>
      <c r="E9" s="28"/>
      <c r="F9" s="39"/>
      <c r="G9" s="30"/>
      <c r="H9" s="31"/>
      <c r="I9" s="31"/>
    </row>
    <row r="10" spans="1:9" ht="30" customHeight="1">
      <c r="A10" s="33" t="s">
        <v>1403</v>
      </c>
      <c r="B10" s="26"/>
      <c r="C10" s="27"/>
      <c r="D10" s="27"/>
      <c r="E10" s="28"/>
      <c r="F10" s="39"/>
      <c r="G10" s="30"/>
      <c r="H10" s="31"/>
      <c r="I10" s="31"/>
    </row>
    <row r="11" spans="1:8" s="36" customFormat="1" ht="30" customHeight="1">
      <c r="A11" s="33" t="s">
        <v>1405</v>
      </c>
      <c r="B11" s="26"/>
      <c r="C11" s="27"/>
      <c r="D11" s="27"/>
      <c r="E11" s="28"/>
      <c r="F11" s="39"/>
      <c r="H11" s="40"/>
    </row>
    <row r="12" spans="1:6" s="36" customFormat="1" ht="30" customHeight="1">
      <c r="A12" s="33" t="s">
        <v>1402</v>
      </c>
      <c r="B12" s="26"/>
      <c r="C12" s="27"/>
      <c r="D12" s="27"/>
      <c r="E12" s="28"/>
      <c r="F12" s="39"/>
    </row>
    <row r="13" spans="1:6" s="36" customFormat="1" ht="30" customHeight="1">
      <c r="A13" s="33" t="s">
        <v>1403</v>
      </c>
      <c r="B13" s="26"/>
      <c r="C13" s="27"/>
      <c r="D13" s="27"/>
      <c r="E13" s="28"/>
      <c r="F13" s="39"/>
    </row>
    <row r="14" spans="1:9" ht="30" customHeight="1">
      <c r="A14" s="33" t="s">
        <v>1373</v>
      </c>
      <c r="B14" s="26"/>
      <c r="C14" s="27"/>
      <c r="D14" s="27"/>
      <c r="E14" s="28"/>
      <c r="F14" s="39"/>
      <c r="G14" s="30"/>
      <c r="H14" s="31"/>
      <c r="I14" s="31"/>
    </row>
    <row r="15" spans="1:6" ht="24" customHeight="1">
      <c r="A15" s="35" t="s">
        <v>1311</v>
      </c>
      <c r="F15" s="40"/>
    </row>
    <row r="16" ht="24" customHeight="1">
      <c r="F16" s="40"/>
    </row>
    <row r="17" ht="24" customHeight="1">
      <c r="F17" s="40"/>
    </row>
    <row r="18" ht="24" customHeight="1">
      <c r="F18" s="40"/>
    </row>
    <row r="19" ht="15">
      <c r="F19" s="40"/>
    </row>
    <row r="20" ht="15">
      <c r="F20" s="40"/>
    </row>
    <row r="21" ht="15">
      <c r="F21" s="40"/>
    </row>
    <row r="22" ht="15">
      <c r="F22" s="40"/>
    </row>
    <row r="23" ht="15">
      <c r="F23" s="40"/>
    </row>
    <row r="24" ht="15">
      <c r="F24" s="40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5902777777777778" right="0.5902777777777778" top="0.9840277777777777" bottom="0.5902777777777778" header="0.5902777777777778" footer="0.2361111111111111"/>
  <pageSetup horizontalDpi="600" verticalDpi="600" orientation="landscape" paperSize="9" scale="94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1"/>
  <sheetViews>
    <sheetView showGridLines="0" showZeros="0" zoomScaleSheetLayoutView="115" workbookViewId="0" topLeftCell="A1">
      <selection activeCell="A3" sqref="A3:A4"/>
    </sheetView>
  </sheetViews>
  <sheetFormatPr defaultColWidth="9.00390625" defaultRowHeight="14.25"/>
  <cols>
    <col min="1" max="1" width="41.00390625" style="17" customWidth="1"/>
    <col min="2" max="3" width="15.00390625" style="17" customWidth="1"/>
    <col min="4" max="4" width="14.125" style="17" customWidth="1"/>
    <col min="5" max="5" width="14.125" style="18" customWidth="1"/>
    <col min="6" max="6" width="14.75390625" style="17" bestFit="1" customWidth="1"/>
    <col min="7" max="7" width="9.50390625" style="17" bestFit="1" customWidth="1"/>
    <col min="8" max="8" width="13.375" style="17" customWidth="1"/>
    <col min="9" max="16384" width="9.00390625" style="17" customWidth="1"/>
  </cols>
  <sheetData>
    <row r="1" spans="1:5" s="14" customFormat="1" ht="48" customHeight="1">
      <c r="A1" s="19" t="s">
        <v>1406</v>
      </c>
      <c r="B1" s="19"/>
      <c r="C1" s="19"/>
      <c r="D1" s="19"/>
      <c r="E1" s="19"/>
    </row>
    <row r="2" spans="1:5" s="15" customFormat="1" ht="14.25">
      <c r="A2" s="20" t="s">
        <v>1407</v>
      </c>
      <c r="E2" s="21" t="s">
        <v>28</v>
      </c>
    </row>
    <row r="3" spans="1:5" s="16" customFormat="1" ht="19.5" customHeight="1">
      <c r="A3" s="22" t="s">
        <v>29</v>
      </c>
      <c r="B3" s="23" t="s">
        <v>30</v>
      </c>
      <c r="C3" s="23" t="s">
        <v>32</v>
      </c>
      <c r="D3" s="23" t="s">
        <v>1400</v>
      </c>
      <c r="E3" s="23" t="s">
        <v>1408</v>
      </c>
    </row>
    <row r="4" spans="1:5" s="16" customFormat="1" ht="19.5" customHeight="1">
      <c r="A4" s="22"/>
      <c r="B4" s="24"/>
      <c r="C4" s="24"/>
      <c r="D4" s="24"/>
      <c r="E4" s="24"/>
    </row>
    <row r="5" spans="1:9" ht="34.5" customHeight="1">
      <c r="A5" s="25" t="s">
        <v>1409</v>
      </c>
      <c r="B5" s="26"/>
      <c r="C5" s="27"/>
      <c r="D5" s="27"/>
      <c r="E5" s="28"/>
      <c r="F5" s="29"/>
      <c r="G5" s="30"/>
      <c r="H5" s="31"/>
      <c r="I5" s="31"/>
    </row>
    <row r="6" spans="1:9" ht="34.5" customHeight="1">
      <c r="A6" s="32" t="s">
        <v>1410</v>
      </c>
      <c r="B6" s="26"/>
      <c r="C6" s="27"/>
      <c r="D6" s="27"/>
      <c r="E6" s="28"/>
      <c r="F6" s="29"/>
      <c r="G6" s="30"/>
      <c r="H6" s="31"/>
      <c r="I6" s="31"/>
    </row>
    <row r="7" spans="1:9" ht="34.5" customHeight="1">
      <c r="A7" s="33" t="s">
        <v>1411</v>
      </c>
      <c r="B7" s="26"/>
      <c r="C7" s="27"/>
      <c r="D7" s="27"/>
      <c r="E7" s="28"/>
      <c r="F7" s="29"/>
      <c r="G7" s="30"/>
      <c r="H7" s="31"/>
      <c r="I7" s="31"/>
    </row>
    <row r="8" spans="1:9" ht="34.5" customHeight="1">
      <c r="A8" s="33" t="s">
        <v>1412</v>
      </c>
      <c r="B8" s="26"/>
      <c r="C8" s="27"/>
      <c r="D8" s="27"/>
      <c r="E8" s="28"/>
      <c r="F8" s="29"/>
      <c r="G8" s="30"/>
      <c r="H8" s="31"/>
      <c r="I8" s="31"/>
    </row>
    <row r="9" spans="1:6" ht="34.5" customHeight="1">
      <c r="A9" s="34" t="s">
        <v>1413</v>
      </c>
      <c r="B9" s="26"/>
      <c r="C9" s="27"/>
      <c r="D9" s="27"/>
      <c r="E9" s="28"/>
      <c r="F9" s="29"/>
    </row>
    <row r="10" spans="1:5" ht="34.5" customHeight="1">
      <c r="A10" s="34" t="s">
        <v>1373</v>
      </c>
      <c r="B10" s="26"/>
      <c r="C10" s="27"/>
      <c r="D10" s="27"/>
      <c r="E10" s="28"/>
    </row>
    <row r="11" ht="24" customHeight="1">
      <c r="A11" s="35" t="s">
        <v>1311</v>
      </c>
    </row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5902777777777778" right="0.5902777777777778" top="0.9840277777777777" bottom="0.5902777777777778" header="0.5902777777777778" footer="0.2361111111111111"/>
  <pageSetup horizontalDpi="600" verticalDpi="600" orientation="landscape" paperSize="9" scale="94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K4"/>
  <sheetViews>
    <sheetView showGridLines="0" zoomScaleSheetLayoutView="85" workbookViewId="0" topLeftCell="A1">
      <selection activeCell="O17" sqref="O17"/>
    </sheetView>
  </sheetViews>
  <sheetFormatPr defaultColWidth="9.00390625" defaultRowHeight="14.25"/>
  <cols>
    <col min="1" max="5" width="9.00390625" style="8" customWidth="1"/>
    <col min="6" max="6" width="26.375" style="8" bestFit="1" customWidth="1"/>
    <col min="7" max="16384" width="9.00390625" style="8" customWidth="1"/>
  </cols>
  <sheetData>
    <row r="1" spans="10:11" ht="14.25">
      <c r="J1" s="12"/>
      <c r="K1" s="12"/>
    </row>
    <row r="2" spans="1:11" ht="71.25" customHeight="1">
      <c r="A2" s="9"/>
      <c r="B2" s="9"/>
      <c r="C2" s="9"/>
      <c r="D2" s="10"/>
      <c r="E2" s="10"/>
      <c r="J2" s="13"/>
      <c r="K2" s="13"/>
    </row>
    <row r="3" spans="1:11" ht="71.25" customHeight="1">
      <c r="A3" s="9"/>
      <c r="B3" s="9"/>
      <c r="C3" s="9"/>
      <c r="D3" s="10"/>
      <c r="E3" s="10"/>
      <c r="J3" s="13"/>
      <c r="K3" s="13"/>
    </row>
    <row r="4" spans="1:11" ht="157.5" customHeight="1">
      <c r="A4" s="11" t="s">
        <v>1414</v>
      </c>
      <c r="B4" s="11"/>
      <c r="C4" s="11"/>
      <c r="D4" s="11"/>
      <c r="E4" s="11"/>
      <c r="F4" s="11"/>
      <c r="G4" s="11"/>
      <c r="H4" s="11"/>
      <c r="I4" s="11"/>
      <c r="J4" s="11"/>
      <c r="K4" s="11"/>
    </row>
  </sheetData>
  <sheetProtection/>
  <mergeCells count="4">
    <mergeCell ref="J1:K1"/>
    <mergeCell ref="A2:C2"/>
    <mergeCell ref="J2:K2"/>
    <mergeCell ref="A4:K4"/>
  </mergeCells>
  <printOptions horizontalCentered="1"/>
  <pageMargins left="0.5905511811023623" right="0.5905511811023623" top="0.9842519685039371" bottom="0.5905511811023623" header="0.5905511811023623" footer="0.2362204724409449"/>
  <pageSetup horizontalDpi="600" verticalDpi="600" orientation="landscape" paperSize="9" scale="94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C3">
      <selection activeCell="C3" sqref="C3:D40"/>
    </sheetView>
  </sheetViews>
  <sheetFormatPr defaultColWidth="10.00390625" defaultRowHeight="14.25"/>
  <cols>
    <col min="1" max="2" width="9.00390625" style="2" hidden="1" customWidth="1"/>
    <col min="3" max="3" width="48.375" style="2" customWidth="1"/>
    <col min="4" max="4" width="28.375" style="2" customWidth="1"/>
    <col min="5" max="5" width="9.00390625" style="2" hidden="1" customWidth="1"/>
    <col min="6" max="16384" width="10.00390625" style="2" customWidth="1"/>
  </cols>
  <sheetData>
    <row r="1" spans="1:4" ht="49.5" customHeight="1">
      <c r="A1" s="3">
        <v>0</v>
      </c>
      <c r="C1" s="4" t="s">
        <v>1415</v>
      </c>
      <c r="D1" s="4"/>
    </row>
    <row r="2" spans="1:4" s="1" customFormat="1" ht="15" customHeight="1">
      <c r="A2" s="5">
        <v>0</v>
      </c>
      <c r="C2" s="1" t="s">
        <v>1416</v>
      </c>
      <c r="D2" s="6"/>
    </row>
    <row r="3" spans="3:4" ht="14.25">
      <c r="C3" s="7" t="s">
        <v>1417</v>
      </c>
      <c r="D3" s="7"/>
    </row>
    <row r="4" spans="3:4" ht="14.25">
      <c r="C4" s="7"/>
      <c r="D4" s="7"/>
    </row>
    <row r="5" spans="3:4" ht="14.25">
      <c r="C5" s="7"/>
      <c r="D5" s="7"/>
    </row>
    <row r="6" spans="3:4" ht="14.25">
      <c r="C6" s="7"/>
      <c r="D6" s="7"/>
    </row>
    <row r="7" spans="3:4" ht="14.25">
      <c r="C7" s="7"/>
      <c r="D7" s="7"/>
    </row>
    <row r="8" spans="3:4" ht="14.25">
      <c r="C8" s="7"/>
      <c r="D8" s="7"/>
    </row>
    <row r="9" spans="3:4" ht="14.25">
      <c r="C9" s="7"/>
      <c r="D9" s="7"/>
    </row>
    <row r="10" spans="3:4" ht="14.25">
      <c r="C10" s="7"/>
      <c r="D10" s="7"/>
    </row>
    <row r="11" spans="3:4" ht="14.25">
      <c r="C11" s="7"/>
      <c r="D11" s="7"/>
    </row>
    <row r="12" spans="3:4" ht="14.25">
      <c r="C12" s="7"/>
      <c r="D12" s="7"/>
    </row>
    <row r="13" spans="3:4" ht="14.25">
      <c r="C13" s="7"/>
      <c r="D13" s="7"/>
    </row>
    <row r="14" spans="3:4" ht="14.25">
      <c r="C14" s="7"/>
      <c r="D14" s="7"/>
    </row>
    <row r="15" spans="3:4" ht="14.25">
      <c r="C15" s="7"/>
      <c r="D15" s="7"/>
    </row>
    <row r="16" spans="3:4" ht="14.25">
      <c r="C16" s="7"/>
      <c r="D16" s="7"/>
    </row>
    <row r="17" spans="3:4" ht="14.25">
      <c r="C17" s="7"/>
      <c r="D17" s="7"/>
    </row>
    <row r="18" spans="3:4" ht="14.25">
      <c r="C18" s="7"/>
      <c r="D18" s="7"/>
    </row>
    <row r="19" spans="3:4" ht="15" customHeight="1">
      <c r="C19" s="7"/>
      <c r="D19" s="7"/>
    </row>
    <row r="20" spans="3:4" ht="14.25">
      <c r="C20" s="7"/>
      <c r="D20" s="7"/>
    </row>
    <row r="21" spans="3:4" ht="14.25">
      <c r="C21" s="7"/>
      <c r="D21" s="7"/>
    </row>
    <row r="22" spans="3:4" ht="14.25">
      <c r="C22" s="7"/>
      <c r="D22" s="7"/>
    </row>
    <row r="23" spans="3:4" ht="14.25">
      <c r="C23" s="7"/>
      <c r="D23" s="7"/>
    </row>
    <row r="24" spans="3:4" ht="14.25">
      <c r="C24" s="7"/>
      <c r="D24" s="7"/>
    </row>
    <row r="25" spans="3:4" ht="14.25">
      <c r="C25" s="7"/>
      <c r="D25" s="7"/>
    </row>
    <row r="26" spans="3:4" ht="14.25">
      <c r="C26" s="7"/>
      <c r="D26" s="7"/>
    </row>
    <row r="27" spans="3:4" ht="14.25">
      <c r="C27" s="7"/>
      <c r="D27" s="7"/>
    </row>
    <row r="28" spans="3:4" ht="14.25">
      <c r="C28" s="7"/>
      <c r="D28" s="7"/>
    </row>
    <row r="29" spans="3:4" ht="14.25">
      <c r="C29" s="7"/>
      <c r="D29" s="7"/>
    </row>
    <row r="30" spans="3:4" ht="14.25">
      <c r="C30" s="7"/>
      <c r="D30" s="7"/>
    </row>
    <row r="31" spans="3:4" ht="14.25">
      <c r="C31" s="7"/>
      <c r="D31" s="7"/>
    </row>
    <row r="32" spans="3:4" ht="14.25">
      <c r="C32" s="7"/>
      <c r="D32" s="7"/>
    </row>
    <row r="33" spans="3:4" ht="14.25">
      <c r="C33" s="7"/>
      <c r="D33" s="7"/>
    </row>
    <row r="34" spans="3:4" ht="14.25">
      <c r="C34" s="7"/>
      <c r="D34" s="7"/>
    </row>
    <row r="35" spans="3:4" ht="14.25">
      <c r="C35" s="7"/>
      <c r="D35" s="7"/>
    </row>
    <row r="36" spans="3:4" ht="14.25">
      <c r="C36" s="7"/>
      <c r="D36" s="7"/>
    </row>
    <row r="37" spans="3:4" ht="14.25">
      <c r="C37" s="7"/>
      <c r="D37" s="7"/>
    </row>
    <row r="38" spans="3:4" ht="14.25">
      <c r="C38" s="7"/>
      <c r="D38" s="7"/>
    </row>
    <row r="39" spans="3:4" ht="14.25">
      <c r="C39" s="7"/>
      <c r="D39" s="7"/>
    </row>
    <row r="40" spans="3:4" ht="14.25">
      <c r="C40" s="7"/>
      <c r="D40" s="7"/>
    </row>
  </sheetData>
  <sheetProtection/>
  <mergeCells count="2">
    <mergeCell ref="C1:D1"/>
    <mergeCell ref="C3:D4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9"/>
  <sheetViews>
    <sheetView showGridLines="0" zoomScaleSheetLayoutView="85" workbookViewId="0" topLeftCell="A4">
      <selection activeCell="O17" sqref="O17"/>
    </sheetView>
  </sheetViews>
  <sheetFormatPr defaultColWidth="9.00390625" defaultRowHeight="14.25"/>
  <cols>
    <col min="1" max="5" width="9.00390625" style="8" customWidth="1"/>
    <col min="6" max="6" width="26.375" style="8" bestFit="1" customWidth="1"/>
    <col min="7" max="16384" width="9.00390625" style="8" customWidth="1"/>
  </cols>
  <sheetData>
    <row r="1" spans="10:11" ht="14.25">
      <c r="J1" s="12"/>
      <c r="K1" s="12"/>
    </row>
    <row r="2" spans="1:11" ht="71.25" customHeight="1">
      <c r="A2" s="9"/>
      <c r="B2" s="9"/>
      <c r="C2" s="9"/>
      <c r="D2" s="10"/>
      <c r="E2" s="10"/>
      <c r="J2" s="13"/>
      <c r="K2" s="13"/>
    </row>
    <row r="3" spans="1:11" ht="71.25" customHeight="1">
      <c r="A3" s="9"/>
      <c r="B3" s="9"/>
      <c r="C3" s="9"/>
      <c r="D3" s="10"/>
      <c r="E3" s="10"/>
      <c r="J3" s="13"/>
      <c r="K3" s="13"/>
    </row>
    <row r="4" spans="1:11" ht="157.5" customHeight="1">
      <c r="A4" s="11" t="s">
        <v>25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35.25" customHeight="1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</row>
    <row r="6" spans="6:11" ht="3.75" customHeight="1">
      <c r="F6" s="169"/>
      <c r="G6" s="169"/>
      <c r="H6" s="169"/>
      <c r="I6" s="169"/>
      <c r="J6" s="169"/>
      <c r="K6" s="169"/>
    </row>
    <row r="7" spans="6:11" ht="14.25" customHeight="1" hidden="1">
      <c r="F7" s="169"/>
      <c r="G7" s="169"/>
      <c r="H7" s="169"/>
      <c r="I7" s="169"/>
      <c r="J7" s="169"/>
      <c r="K7" s="169"/>
    </row>
    <row r="8" spans="6:11" ht="14.25" customHeight="1" hidden="1">
      <c r="F8" s="169"/>
      <c r="G8" s="169"/>
      <c r="H8" s="169"/>
      <c r="I8" s="169"/>
      <c r="J8" s="169"/>
      <c r="K8" s="169"/>
    </row>
    <row r="9" spans="6:11" ht="23.25" customHeight="1">
      <c r="F9" s="169"/>
      <c r="G9" s="169"/>
      <c r="H9" s="169"/>
      <c r="I9" s="169"/>
      <c r="J9" s="169"/>
      <c r="K9" s="169"/>
    </row>
  </sheetData>
  <sheetProtection/>
  <mergeCells count="5">
    <mergeCell ref="J1:K1"/>
    <mergeCell ref="A2:C2"/>
    <mergeCell ref="J2:K2"/>
    <mergeCell ref="A4:K4"/>
    <mergeCell ref="A5:K5"/>
  </mergeCells>
  <printOptions horizontalCentered="1"/>
  <pageMargins left="0.5905511811023623" right="0.5905511811023623" top="0.9842519685039371" bottom="0.5905511811023623" header="0.5905511811023623" footer="0.2362204724409449"/>
  <pageSetup horizontalDpi="600" verticalDpi="600" orientation="landscape" paperSize="9" scale="94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SheetLayoutView="115" workbookViewId="0" topLeftCell="A1">
      <pane xSplit="2" ySplit="5" topLeftCell="C18" activePane="bottomRight" state="frozen"/>
      <selection pane="bottomRight" activeCell="D34" sqref="D34"/>
    </sheetView>
  </sheetViews>
  <sheetFormatPr defaultColWidth="9.00390625" defaultRowHeight="14.25"/>
  <cols>
    <col min="1" max="1" width="38.50390625" style="123" customWidth="1"/>
    <col min="2" max="3" width="15.00390625" style="123" customWidth="1"/>
    <col min="4" max="4" width="15.00390625" style="138" customWidth="1"/>
    <col min="5" max="5" width="13.125" style="138" customWidth="1"/>
    <col min="6" max="6" width="13.125" style="139" customWidth="1"/>
    <col min="7" max="7" width="13.875" style="139" customWidth="1"/>
    <col min="8" max="8" width="13.25390625" style="123" bestFit="1" customWidth="1"/>
    <col min="9" max="9" width="12.75390625" style="123" bestFit="1" customWidth="1"/>
    <col min="10" max="10" width="9.00390625" style="123" customWidth="1"/>
    <col min="11" max="11" width="38.25390625" style="123" bestFit="1" customWidth="1"/>
    <col min="12" max="16384" width="9.00390625" style="123" customWidth="1"/>
  </cols>
  <sheetData>
    <row r="1" spans="1:7" s="136" customFormat="1" ht="48" customHeight="1">
      <c r="A1" s="140" t="s">
        <v>26</v>
      </c>
      <c r="B1" s="140"/>
      <c r="C1" s="140"/>
      <c r="D1" s="140"/>
      <c r="E1" s="140"/>
      <c r="F1" s="140"/>
      <c r="G1" s="140"/>
    </row>
    <row r="2" spans="1:7" ht="14.25">
      <c r="A2" s="123" t="s">
        <v>27</v>
      </c>
      <c r="F2" s="141" t="s">
        <v>28</v>
      </c>
      <c r="G2" s="141"/>
    </row>
    <row r="3" spans="1:7" ht="19.5" customHeight="1">
      <c r="A3" s="22" t="s">
        <v>29</v>
      </c>
      <c r="B3" s="23" t="s">
        <v>30</v>
      </c>
      <c r="C3" s="23" t="s">
        <v>31</v>
      </c>
      <c r="D3" s="23" t="s">
        <v>32</v>
      </c>
      <c r="E3" s="23" t="s">
        <v>33</v>
      </c>
      <c r="F3" s="23" t="s">
        <v>34</v>
      </c>
      <c r="G3" s="141"/>
    </row>
    <row r="4" spans="1:7" s="137" customFormat="1" ht="19.5" customHeight="1">
      <c r="A4" s="22"/>
      <c r="B4" s="24"/>
      <c r="C4" s="24"/>
      <c r="D4" s="24"/>
      <c r="E4" s="24"/>
      <c r="F4" s="24"/>
      <c r="G4" s="307"/>
    </row>
    <row r="5" spans="1:7" ht="26.25" customHeight="1">
      <c r="A5" s="308" t="s">
        <v>35</v>
      </c>
      <c r="B5" s="309">
        <v>7562</v>
      </c>
      <c r="C5" s="142">
        <v>6608</v>
      </c>
      <c r="D5" s="142">
        <v>7188</v>
      </c>
      <c r="E5" s="187">
        <v>1.087772397094431</v>
      </c>
      <c r="F5" s="187">
        <v>0.882179675994109</v>
      </c>
      <c r="G5" s="123"/>
    </row>
    <row r="6" spans="1:9" s="304" customFormat="1" ht="26.25" customHeight="1">
      <c r="A6" s="310" t="s">
        <v>36</v>
      </c>
      <c r="B6" s="309">
        <f>SUM(B7:B19)</f>
        <v>7562</v>
      </c>
      <c r="C6" s="142">
        <f>SUM(C7:C16)</f>
        <v>6608</v>
      </c>
      <c r="D6" s="309">
        <f>SUM(D7:D19)</f>
        <v>7188</v>
      </c>
      <c r="E6" s="187">
        <f>D6/C6</f>
        <v>1.087772397094431</v>
      </c>
      <c r="F6" s="187">
        <v>0.882179675994109</v>
      </c>
      <c r="G6" s="311"/>
      <c r="I6" s="327"/>
    </row>
    <row r="7" spans="1:9" ht="26.25" customHeight="1">
      <c r="A7" s="146" t="s">
        <v>37</v>
      </c>
      <c r="B7" s="143">
        <v>4100</v>
      </c>
      <c r="C7" s="142">
        <v>4000</v>
      </c>
      <c r="D7" s="309">
        <v>4264</v>
      </c>
      <c r="E7" s="187">
        <f aca="true" t="shared" si="0" ref="E7:E16">D7/C7</f>
        <v>1.066</v>
      </c>
      <c r="F7" s="187">
        <v>0.9336544777753448</v>
      </c>
      <c r="G7" s="312"/>
      <c r="H7" s="312"/>
      <c r="I7" s="327"/>
    </row>
    <row r="8" spans="1:9" ht="26.25" customHeight="1">
      <c r="A8" s="146" t="s">
        <v>38</v>
      </c>
      <c r="B8" s="143">
        <v>900</v>
      </c>
      <c r="C8" s="142">
        <v>807</v>
      </c>
      <c r="D8" s="309">
        <v>812</v>
      </c>
      <c r="E8" s="187">
        <f t="shared" si="0"/>
        <v>1.0061957868649318</v>
      </c>
      <c r="F8" s="187">
        <v>0.9002217294900222</v>
      </c>
      <c r="G8" s="312"/>
      <c r="H8" s="312"/>
      <c r="I8" s="327"/>
    </row>
    <row r="9" spans="1:9" ht="26.25" customHeight="1">
      <c r="A9" s="146" t="s">
        <v>39</v>
      </c>
      <c r="B9" s="143">
        <v>250</v>
      </c>
      <c r="C9" s="142">
        <v>244</v>
      </c>
      <c r="D9" s="309">
        <v>264</v>
      </c>
      <c r="E9" s="187">
        <f t="shared" si="0"/>
        <v>1.0819672131147542</v>
      </c>
      <c r="F9" s="187">
        <v>1.1891891891891893</v>
      </c>
      <c r="G9" s="312"/>
      <c r="H9" s="312"/>
      <c r="I9" s="327"/>
    </row>
    <row r="10" spans="1:9" ht="26.25" customHeight="1">
      <c r="A10" s="146" t="s">
        <v>40</v>
      </c>
      <c r="B10" s="143"/>
      <c r="C10" s="142"/>
      <c r="D10" s="309"/>
      <c r="E10" s="187"/>
      <c r="F10" s="187"/>
      <c r="G10" s="312"/>
      <c r="H10" s="312"/>
      <c r="I10" s="327"/>
    </row>
    <row r="11" spans="1:9" ht="26.25" customHeight="1">
      <c r="A11" s="146" t="s">
        <v>41</v>
      </c>
      <c r="B11" s="143"/>
      <c r="C11" s="142"/>
      <c r="D11" s="309"/>
      <c r="E11" s="187"/>
      <c r="F11" s="187"/>
      <c r="G11" s="312"/>
      <c r="H11" s="312"/>
      <c r="I11" s="327"/>
    </row>
    <row r="12" spans="1:9" ht="26.25" customHeight="1">
      <c r="A12" s="146" t="s">
        <v>42</v>
      </c>
      <c r="B12" s="143">
        <v>1178</v>
      </c>
      <c r="C12" s="142">
        <v>669</v>
      </c>
      <c r="D12" s="309">
        <v>862</v>
      </c>
      <c r="E12" s="187">
        <f t="shared" si="0"/>
        <v>1.288490284005979</v>
      </c>
      <c r="F12" s="187">
        <v>0.7974098057354302</v>
      </c>
      <c r="G12" s="312"/>
      <c r="H12" s="312"/>
      <c r="I12" s="327"/>
    </row>
    <row r="13" spans="1:9" ht="26.25" customHeight="1">
      <c r="A13" s="146" t="s">
        <v>43</v>
      </c>
      <c r="B13" s="143">
        <v>340</v>
      </c>
      <c r="C13" s="142">
        <v>330</v>
      </c>
      <c r="D13" s="309">
        <v>352</v>
      </c>
      <c r="E13" s="187">
        <f t="shared" si="0"/>
        <v>1.0666666666666667</v>
      </c>
      <c r="F13" s="187">
        <v>1.0232558139534884</v>
      </c>
      <c r="G13" s="312"/>
      <c r="H13" s="312"/>
      <c r="I13" s="327"/>
    </row>
    <row r="14" spans="1:9" ht="26.25" customHeight="1">
      <c r="A14" s="146" t="s">
        <v>44</v>
      </c>
      <c r="B14" s="143">
        <v>360</v>
      </c>
      <c r="C14" s="142">
        <v>228</v>
      </c>
      <c r="D14" s="309">
        <v>654</v>
      </c>
      <c r="E14" s="187">
        <f t="shared" si="0"/>
        <v>2.8684210526315788</v>
      </c>
      <c r="F14" s="187">
        <v>1.8370786516853932</v>
      </c>
      <c r="G14" s="312"/>
      <c r="H14" s="312"/>
      <c r="I14" s="327"/>
    </row>
    <row r="15" spans="1:9" ht="26.25" customHeight="1">
      <c r="A15" s="146" t="s">
        <v>45</v>
      </c>
      <c r="B15" s="143">
        <v>103</v>
      </c>
      <c r="C15" s="142">
        <v>10</v>
      </c>
      <c r="D15" s="309">
        <v>-730</v>
      </c>
      <c r="E15" s="187">
        <f t="shared" si="0"/>
        <v>-73</v>
      </c>
      <c r="F15" s="187">
        <v>-5.104895104895105</v>
      </c>
      <c r="G15" s="312"/>
      <c r="H15" s="312"/>
      <c r="I15" s="327"/>
    </row>
    <row r="16" spans="1:9" ht="26.25" customHeight="1">
      <c r="A16" s="146" t="s">
        <v>46</v>
      </c>
      <c r="B16" s="143">
        <v>331</v>
      </c>
      <c r="C16" s="142">
        <v>320</v>
      </c>
      <c r="D16" s="309">
        <v>710</v>
      </c>
      <c r="E16" s="187">
        <f t="shared" si="0"/>
        <v>2.21875</v>
      </c>
      <c r="F16" s="187">
        <v>1.3320825515947468</v>
      </c>
      <c r="G16" s="312"/>
      <c r="H16" s="312"/>
      <c r="I16" s="327"/>
    </row>
    <row r="17" spans="1:9" ht="26.25" customHeight="1">
      <c r="A17" s="146" t="s">
        <v>47</v>
      </c>
      <c r="B17" s="313"/>
      <c r="C17" s="314"/>
      <c r="D17" s="315"/>
      <c r="E17" s="187"/>
      <c r="F17" s="187"/>
      <c r="G17" s="123"/>
      <c r="I17" s="327"/>
    </row>
    <row r="18" spans="1:9" ht="26.25" customHeight="1">
      <c r="A18" s="146" t="s">
        <v>48</v>
      </c>
      <c r="B18" s="313"/>
      <c r="C18" s="314"/>
      <c r="D18" s="315"/>
      <c r="E18" s="187"/>
      <c r="F18" s="187"/>
      <c r="G18" s="123"/>
      <c r="I18" s="327"/>
    </row>
    <row r="19" spans="1:9" ht="26.25" customHeight="1">
      <c r="A19" s="146" t="s">
        <v>49</v>
      </c>
      <c r="B19" s="313"/>
      <c r="C19" s="314"/>
      <c r="D19" s="315"/>
      <c r="E19" s="187"/>
      <c r="F19" s="187"/>
      <c r="G19" s="123"/>
      <c r="I19" s="327"/>
    </row>
    <row r="20" spans="1:9" s="305" customFormat="1" ht="26.25" customHeight="1">
      <c r="A20" s="310" t="s">
        <v>50</v>
      </c>
      <c r="B20" s="309"/>
      <c r="C20" s="314"/>
      <c r="D20" s="315"/>
      <c r="E20" s="187"/>
      <c r="F20" s="187"/>
      <c r="I20" s="327"/>
    </row>
    <row r="21" spans="1:9" ht="26.25" customHeight="1">
      <c r="A21" s="146" t="s">
        <v>51</v>
      </c>
      <c r="B21" s="313"/>
      <c r="C21" s="314"/>
      <c r="D21" s="315"/>
      <c r="E21" s="187"/>
      <c r="F21" s="187"/>
      <c r="G21" s="123"/>
      <c r="I21" s="327"/>
    </row>
    <row r="22" spans="1:9" ht="26.25" customHeight="1">
      <c r="A22" s="146" t="s">
        <v>52</v>
      </c>
      <c r="B22" s="316"/>
      <c r="C22" s="317"/>
      <c r="D22" s="318"/>
      <c r="E22" s="187"/>
      <c r="F22" s="286"/>
      <c r="G22" s="123"/>
      <c r="I22" s="327"/>
    </row>
    <row r="23" spans="1:9" ht="26.25" customHeight="1">
      <c r="A23" s="146" t="s">
        <v>53</v>
      </c>
      <c r="B23" s="316"/>
      <c r="C23" s="317"/>
      <c r="D23" s="318"/>
      <c r="E23" s="187"/>
      <c r="F23" s="286"/>
      <c r="G23" s="123"/>
      <c r="I23" s="327"/>
    </row>
    <row r="24" spans="1:9" ht="26.25" customHeight="1">
      <c r="A24" s="146" t="s">
        <v>54</v>
      </c>
      <c r="B24" s="316"/>
      <c r="C24" s="317"/>
      <c r="D24" s="318"/>
      <c r="E24" s="187"/>
      <c r="F24" s="286"/>
      <c r="G24" s="123"/>
      <c r="I24" s="327"/>
    </row>
    <row r="25" spans="1:9" ht="26.25" customHeight="1">
      <c r="A25" s="146" t="s">
        <v>55</v>
      </c>
      <c r="B25" s="316"/>
      <c r="C25" s="317"/>
      <c r="D25" s="318"/>
      <c r="E25" s="187"/>
      <c r="F25" s="286"/>
      <c r="G25" s="123"/>
      <c r="I25" s="327"/>
    </row>
    <row r="26" spans="1:9" ht="26.25" customHeight="1">
      <c r="A26" s="146" t="s">
        <v>56</v>
      </c>
      <c r="B26" s="316"/>
      <c r="C26" s="317"/>
      <c r="D26" s="318"/>
      <c r="E26" s="187"/>
      <c r="F26" s="286"/>
      <c r="G26" s="123"/>
      <c r="I26" s="327"/>
    </row>
    <row r="27" spans="1:9" ht="26.25" customHeight="1">
      <c r="A27" s="319" t="s">
        <v>57</v>
      </c>
      <c r="B27" s="320"/>
      <c r="C27" s="320"/>
      <c r="D27" s="320"/>
      <c r="E27" s="187"/>
      <c r="F27" s="187"/>
      <c r="G27" s="123"/>
      <c r="I27" s="327"/>
    </row>
    <row r="28" spans="1:9" s="306" customFormat="1" ht="26.25" customHeight="1">
      <c r="A28" s="321" t="s">
        <v>35</v>
      </c>
      <c r="B28" s="322">
        <f>B6+B20</f>
        <v>7562</v>
      </c>
      <c r="C28" s="323">
        <v>6608</v>
      </c>
      <c r="D28" s="155">
        <v>7188</v>
      </c>
      <c r="E28" s="187">
        <f>D28/C28</f>
        <v>1.087772397094431</v>
      </c>
      <c r="F28" s="187">
        <v>0.882179675994109</v>
      </c>
      <c r="G28" s="324"/>
      <c r="H28" s="312"/>
      <c r="I28" s="327"/>
    </row>
    <row r="29" spans="1:9" s="306" customFormat="1" ht="26.25" customHeight="1">
      <c r="A29" s="145" t="s">
        <v>58</v>
      </c>
      <c r="B29" s="325"/>
      <c r="C29" s="143"/>
      <c r="D29" s="326"/>
      <c r="E29" s="187"/>
      <c r="F29" s="187"/>
      <c r="G29" s="312"/>
      <c r="H29" s="312"/>
      <c r="I29" s="327"/>
    </row>
    <row r="30" spans="1:9" s="306" customFormat="1" ht="26.25" customHeight="1">
      <c r="A30" s="145" t="s">
        <v>59</v>
      </c>
      <c r="B30" s="142">
        <v>1309</v>
      </c>
      <c r="C30" s="143">
        <v>2088</v>
      </c>
      <c r="D30" s="158">
        <v>2162</v>
      </c>
      <c r="E30" s="187">
        <f>D30/C30</f>
        <v>1.03544061302682</v>
      </c>
      <c r="F30" s="187">
        <v>1.651642475171887</v>
      </c>
      <c r="G30" s="312"/>
      <c r="H30" s="312"/>
      <c r="I30" s="327"/>
    </row>
    <row r="31" spans="1:9" s="306" customFormat="1" ht="26.25" customHeight="1">
      <c r="A31" s="145" t="s">
        <v>60</v>
      </c>
      <c r="B31" s="142">
        <v>2137</v>
      </c>
      <c r="C31" s="143">
        <v>38</v>
      </c>
      <c r="D31" s="158">
        <v>38</v>
      </c>
      <c r="E31" s="187">
        <f>D31/C31</f>
        <v>1</v>
      </c>
      <c r="F31" s="187">
        <v>0.07224334600760456</v>
      </c>
      <c r="G31" s="324"/>
      <c r="H31" s="312"/>
      <c r="I31" s="327"/>
    </row>
    <row r="32" spans="1:9" s="306" customFormat="1" ht="26.25" customHeight="1">
      <c r="A32" s="145" t="s">
        <v>61</v>
      </c>
      <c r="B32" s="325"/>
      <c r="C32" s="143">
        <v>4809</v>
      </c>
      <c r="D32" s="158">
        <v>4809</v>
      </c>
      <c r="E32" s="187">
        <f>D32/C32</f>
        <v>1</v>
      </c>
      <c r="F32" s="187">
        <v>1.0515415391856908</v>
      </c>
      <c r="G32" s="312"/>
      <c r="H32" s="312"/>
      <c r="I32" s="327"/>
    </row>
    <row r="33" spans="1:9" s="306" customFormat="1" ht="26.25" customHeight="1">
      <c r="A33" s="145" t="s">
        <v>62</v>
      </c>
      <c r="B33" s="325"/>
      <c r="C33" s="143"/>
      <c r="D33" s="326"/>
      <c r="E33" s="187"/>
      <c r="F33" s="187"/>
      <c r="G33" s="312"/>
      <c r="H33" s="312"/>
      <c r="I33" s="327"/>
    </row>
    <row r="34" spans="1:9" ht="24" customHeight="1">
      <c r="A34" s="308" t="s">
        <v>63</v>
      </c>
      <c r="B34" s="142">
        <f>SUM(B28:B33)</f>
        <v>11008</v>
      </c>
      <c r="C34" s="142">
        <f>SUM(C28:C33)</f>
        <v>13543</v>
      </c>
      <c r="D34" s="143">
        <f>SUM(D28:D32)</f>
        <v>14197</v>
      </c>
      <c r="E34" s="187">
        <f>D34/C34</f>
        <v>1.0482906298456767</v>
      </c>
      <c r="F34" s="187">
        <v>0.9735806632939854</v>
      </c>
      <c r="G34" s="312"/>
      <c r="H34" s="312"/>
      <c r="I34" s="327"/>
    </row>
    <row r="35" ht="24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sheetProtection/>
  <mergeCells count="8">
    <mergeCell ref="A1:F1"/>
    <mergeCell ref="G6:H6"/>
    <mergeCell ref="A3:A4"/>
    <mergeCell ref="B3:B4"/>
    <mergeCell ref="C3:C4"/>
    <mergeCell ref="D3:D4"/>
    <mergeCell ref="E3:E4"/>
    <mergeCell ref="F3:F4"/>
  </mergeCells>
  <printOptions horizontalCentered="1"/>
  <pageMargins left="0.5905511811023623" right="0.5905511811023623" top="0.5905511811023623" bottom="0.5905511811023623" header="0.5905511811023623" footer="0.236220472440944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Zeros="0" zoomScaleSheetLayoutView="115" workbookViewId="0" topLeftCell="A1">
      <pane xSplit="2" ySplit="5" topLeftCell="C18" activePane="bottomRight" state="frozen"/>
      <selection pane="bottomRight" activeCell="D31" sqref="D31"/>
    </sheetView>
  </sheetViews>
  <sheetFormatPr defaultColWidth="9.00390625" defaultRowHeight="14.25"/>
  <cols>
    <col min="1" max="1" width="35.00390625" style="42" customWidth="1"/>
    <col min="2" max="4" width="12.125" style="42" customWidth="1"/>
    <col min="5" max="6" width="11.375" style="42" customWidth="1"/>
    <col min="7" max="7" width="9.00390625" style="42" customWidth="1"/>
    <col min="8" max="8" width="12.625" style="42" bestFit="1" customWidth="1"/>
    <col min="9" max="16384" width="9.00390625" style="42" customWidth="1"/>
  </cols>
  <sheetData>
    <row r="1" spans="1:6" s="41" customFormat="1" ht="48" customHeight="1">
      <c r="A1" s="106" t="s">
        <v>64</v>
      </c>
      <c r="B1" s="106"/>
      <c r="C1" s="106"/>
      <c r="D1" s="106"/>
      <c r="E1" s="106"/>
      <c r="F1" s="106"/>
    </row>
    <row r="2" spans="1:6" s="15" customFormat="1" ht="14.25">
      <c r="A2" s="123" t="s">
        <v>65</v>
      </c>
      <c r="F2" s="279" t="s">
        <v>28</v>
      </c>
    </row>
    <row r="3" spans="1:6" s="15" customFormat="1" ht="19.5" customHeight="1">
      <c r="A3" s="22" t="s">
        <v>29</v>
      </c>
      <c r="B3" s="23" t="s">
        <v>30</v>
      </c>
      <c r="C3" s="23" t="s">
        <v>31</v>
      </c>
      <c r="D3" s="23" t="s">
        <v>32</v>
      </c>
      <c r="E3" s="23" t="s">
        <v>33</v>
      </c>
      <c r="F3" s="23" t="s">
        <v>34</v>
      </c>
    </row>
    <row r="4" spans="1:6" s="16" customFormat="1" ht="19.5" customHeight="1">
      <c r="A4" s="22"/>
      <c r="B4" s="24"/>
      <c r="C4" s="24"/>
      <c r="D4" s="24"/>
      <c r="E4" s="24"/>
      <c r="F4" s="24"/>
    </row>
    <row r="5" spans="1:8" ht="27.75" customHeight="1">
      <c r="A5" s="25" t="s">
        <v>66</v>
      </c>
      <c r="B5" s="280">
        <f>SUM(B6:B26)</f>
        <v>8113</v>
      </c>
      <c r="C5" s="281">
        <f>SUM(C6:C26)</f>
        <v>10307</v>
      </c>
      <c r="D5" s="109">
        <f>SUM(D6:D26)</f>
        <v>8946</v>
      </c>
      <c r="E5" s="187">
        <f>D5/C5</f>
        <v>0.8679538177937324</v>
      </c>
      <c r="F5" s="187">
        <v>1.240465954791291</v>
      </c>
      <c r="H5" s="282"/>
    </row>
    <row r="6" spans="1:8" ht="27.75" customHeight="1">
      <c r="A6" s="283" t="s">
        <v>67</v>
      </c>
      <c r="B6" s="284">
        <v>2670</v>
      </c>
      <c r="C6" s="285">
        <v>3120</v>
      </c>
      <c r="D6" s="109">
        <v>3044</v>
      </c>
      <c r="E6" s="187">
        <f aca="true" t="shared" si="0" ref="E6:E29">D6/C6</f>
        <v>0.9756410256410256</v>
      </c>
      <c r="F6" s="187">
        <v>1.112166605772744</v>
      </c>
      <c r="H6" s="282"/>
    </row>
    <row r="7" spans="1:8" ht="27.75" customHeight="1">
      <c r="A7" s="283" t="s">
        <v>68</v>
      </c>
      <c r="B7" s="284">
        <v>190</v>
      </c>
      <c r="C7" s="285">
        <v>134</v>
      </c>
      <c r="D7" s="109">
        <v>116</v>
      </c>
      <c r="E7" s="187">
        <f t="shared" si="0"/>
        <v>0.8656716417910447</v>
      </c>
      <c r="F7" s="187">
        <v>0.8</v>
      </c>
      <c r="H7" s="282"/>
    </row>
    <row r="8" spans="1:8" ht="27.75" customHeight="1">
      <c r="A8" s="283" t="s">
        <v>69</v>
      </c>
      <c r="B8" s="284">
        <v>26</v>
      </c>
      <c r="C8" s="285">
        <v>26</v>
      </c>
      <c r="D8" s="111">
        <v>10</v>
      </c>
      <c r="E8" s="187">
        <f t="shared" si="0"/>
        <v>0.38461538461538464</v>
      </c>
      <c r="F8" s="286">
        <v>0.4</v>
      </c>
      <c r="H8" s="282"/>
    </row>
    <row r="9" spans="1:8" ht="27.75" customHeight="1">
      <c r="A9" s="283" t="s">
        <v>70</v>
      </c>
      <c r="B9" s="284"/>
      <c r="C9" s="285"/>
      <c r="D9" s="111"/>
      <c r="E9" s="187"/>
      <c r="F9" s="286"/>
      <c r="H9" s="282"/>
    </row>
    <row r="10" spans="1:8" ht="27.75" customHeight="1">
      <c r="A10" s="283" t="s">
        <v>71</v>
      </c>
      <c r="B10" s="284">
        <v>89</v>
      </c>
      <c r="C10" s="285">
        <v>39</v>
      </c>
      <c r="D10" s="111">
        <v>23</v>
      </c>
      <c r="E10" s="187">
        <f t="shared" si="0"/>
        <v>0.5897435897435898</v>
      </c>
      <c r="F10" s="286">
        <v>0.13218390804597702</v>
      </c>
      <c r="H10" s="282"/>
    </row>
    <row r="11" spans="1:8" ht="27.75" customHeight="1">
      <c r="A11" s="283" t="s">
        <v>72</v>
      </c>
      <c r="B11" s="284">
        <v>3667</v>
      </c>
      <c r="C11" s="285">
        <v>3289</v>
      </c>
      <c r="D11" s="111">
        <v>3009</v>
      </c>
      <c r="E11" s="187">
        <f t="shared" si="0"/>
        <v>0.9148677409546975</v>
      </c>
      <c r="F11" s="286">
        <v>1.1415022761760243</v>
      </c>
      <c r="H11" s="282"/>
    </row>
    <row r="12" spans="1:8" ht="27.75" customHeight="1">
      <c r="A12" s="283" t="s">
        <v>73</v>
      </c>
      <c r="B12" s="284">
        <v>591</v>
      </c>
      <c r="C12" s="285">
        <v>540</v>
      </c>
      <c r="D12" s="111">
        <v>484</v>
      </c>
      <c r="E12" s="187">
        <f t="shared" si="0"/>
        <v>0.8962962962962963</v>
      </c>
      <c r="F12" s="286">
        <v>1.3370165745856353</v>
      </c>
      <c r="H12" s="282"/>
    </row>
    <row r="13" spans="1:8" ht="27.75" customHeight="1">
      <c r="A13" s="283" t="s">
        <v>74</v>
      </c>
      <c r="B13" s="284">
        <v>34</v>
      </c>
      <c r="C13" s="285">
        <v>145</v>
      </c>
      <c r="D13" s="111">
        <v>136</v>
      </c>
      <c r="E13" s="187">
        <f t="shared" si="0"/>
        <v>0.9379310344827586</v>
      </c>
      <c r="F13" s="286">
        <v>1.152542372881356</v>
      </c>
      <c r="H13" s="282"/>
    </row>
    <row r="14" spans="1:8" ht="27.75" customHeight="1">
      <c r="A14" s="283" t="s">
        <v>75</v>
      </c>
      <c r="B14" s="284">
        <v>556</v>
      </c>
      <c r="C14" s="285">
        <v>2083</v>
      </c>
      <c r="D14" s="111">
        <v>1253</v>
      </c>
      <c r="E14" s="187">
        <f t="shared" si="0"/>
        <v>0.6015362457993279</v>
      </c>
      <c r="F14" s="286">
        <v>1.8714499252615844</v>
      </c>
      <c r="H14" s="282"/>
    </row>
    <row r="15" spans="1:8" ht="27.75" customHeight="1">
      <c r="A15" s="283" t="s">
        <v>76</v>
      </c>
      <c r="B15" s="284">
        <v>287</v>
      </c>
      <c r="C15" s="285">
        <v>679</v>
      </c>
      <c r="D15" s="111">
        <v>634</v>
      </c>
      <c r="E15" s="187">
        <f t="shared" si="0"/>
        <v>0.9337260677466863</v>
      </c>
      <c r="F15" s="286">
        <v>4.198675496688741</v>
      </c>
      <c r="H15" s="282"/>
    </row>
    <row r="16" spans="1:8" ht="27.75" customHeight="1">
      <c r="A16" s="283" t="s">
        <v>77</v>
      </c>
      <c r="B16" s="284"/>
      <c r="C16" s="285"/>
      <c r="D16" s="111"/>
      <c r="E16" s="187"/>
      <c r="F16" s="286">
        <v>0</v>
      </c>
      <c r="H16" s="282"/>
    </row>
    <row r="17" spans="1:8" ht="27.75" customHeight="1">
      <c r="A17" s="283" t="s">
        <v>78</v>
      </c>
      <c r="B17" s="125">
        <v>3</v>
      </c>
      <c r="C17" s="285">
        <v>14</v>
      </c>
      <c r="D17" s="111">
        <v>13</v>
      </c>
      <c r="E17" s="187">
        <f t="shared" si="0"/>
        <v>0.9285714285714286</v>
      </c>
      <c r="F17" s="286">
        <v>1.4444444444444444</v>
      </c>
      <c r="H17" s="282"/>
    </row>
    <row r="18" spans="1:8" ht="27.75" customHeight="1">
      <c r="A18" s="283" t="s">
        <v>79</v>
      </c>
      <c r="B18" s="287"/>
      <c r="C18" s="111"/>
      <c r="D18" s="111"/>
      <c r="E18" s="187"/>
      <c r="F18" s="286"/>
      <c r="H18" s="282"/>
    </row>
    <row r="19" spans="1:8" ht="27.75" customHeight="1">
      <c r="A19" s="283" t="s">
        <v>80</v>
      </c>
      <c r="B19" s="287"/>
      <c r="C19" s="111"/>
      <c r="D19" s="111"/>
      <c r="E19" s="187"/>
      <c r="F19" s="286"/>
      <c r="H19" s="282"/>
    </row>
    <row r="20" spans="1:8" ht="27.75" customHeight="1">
      <c r="A20" s="283" t="s">
        <v>81</v>
      </c>
      <c r="B20" s="287"/>
      <c r="C20" s="111"/>
      <c r="D20" s="111"/>
      <c r="E20" s="187"/>
      <c r="F20" s="286"/>
      <c r="H20" s="282"/>
    </row>
    <row r="21" spans="1:8" ht="27.75" customHeight="1">
      <c r="A21" s="283" t="s">
        <v>82</v>
      </c>
      <c r="B21" s="287"/>
      <c r="C21" s="111"/>
      <c r="D21" s="111"/>
      <c r="E21" s="187"/>
      <c r="F21" s="286"/>
      <c r="H21" s="282"/>
    </row>
    <row r="22" spans="1:8" ht="27.75" customHeight="1">
      <c r="A22" s="283" t="s">
        <v>83</v>
      </c>
      <c r="B22" s="287"/>
      <c r="C22" s="285">
        <v>30</v>
      </c>
      <c r="D22" s="111">
        <v>30</v>
      </c>
      <c r="E22" s="187">
        <f t="shared" si="0"/>
        <v>1</v>
      </c>
      <c r="F22" s="286"/>
      <c r="H22" s="282"/>
    </row>
    <row r="23" spans="1:8" ht="27.75" customHeight="1">
      <c r="A23" s="283" t="s">
        <v>84</v>
      </c>
      <c r="B23" s="288"/>
      <c r="C23" s="285"/>
      <c r="D23" s="128"/>
      <c r="E23" s="187"/>
      <c r="F23" s="289"/>
      <c r="H23" s="282"/>
    </row>
    <row r="24" spans="1:9" ht="27.75" customHeight="1">
      <c r="A24" s="283" t="s">
        <v>85</v>
      </c>
      <c r="B24" s="121"/>
      <c r="C24" s="285">
        <v>208</v>
      </c>
      <c r="D24" s="122">
        <v>194</v>
      </c>
      <c r="E24" s="187">
        <f t="shared" si="0"/>
        <v>0.9326923076923077</v>
      </c>
      <c r="F24" s="290">
        <v>2.2823529411764705</v>
      </c>
      <c r="G24" s="15"/>
      <c r="H24" s="282"/>
      <c r="I24" s="135"/>
    </row>
    <row r="25" spans="1:9" ht="27.75" customHeight="1">
      <c r="A25" s="283" t="s">
        <v>86</v>
      </c>
      <c r="B25" s="291"/>
      <c r="C25" s="292"/>
      <c r="D25" s="293"/>
      <c r="E25" s="187"/>
      <c r="F25" s="293"/>
      <c r="G25" s="15"/>
      <c r="H25" s="282"/>
      <c r="I25" s="135"/>
    </row>
    <row r="26" spans="1:9" ht="27.75" customHeight="1">
      <c r="A26" s="283" t="s">
        <v>87</v>
      </c>
      <c r="B26" s="294"/>
      <c r="C26" s="295"/>
      <c r="D26" s="296"/>
      <c r="E26" s="187"/>
      <c r="F26" s="296"/>
      <c r="G26" s="15"/>
      <c r="H26" s="282"/>
      <c r="I26" s="135"/>
    </row>
    <row r="27" spans="1:8" ht="27.75" customHeight="1">
      <c r="A27" s="297" t="s">
        <v>63</v>
      </c>
      <c r="B27" s="298">
        <v>11008</v>
      </c>
      <c r="C27" s="299">
        <v>13543</v>
      </c>
      <c r="D27" s="293">
        <v>14197</v>
      </c>
      <c r="E27" s="187">
        <f t="shared" si="0"/>
        <v>1.0482906298456767</v>
      </c>
      <c r="F27" s="132">
        <v>0.9735806632939854</v>
      </c>
      <c r="H27" s="282"/>
    </row>
    <row r="28" spans="1:8" ht="27.75" customHeight="1">
      <c r="A28" s="300" t="s">
        <v>88</v>
      </c>
      <c r="B28" s="280">
        <v>8113</v>
      </c>
      <c r="C28" s="285">
        <v>10307</v>
      </c>
      <c r="D28" s="109">
        <v>8946</v>
      </c>
      <c r="E28" s="187">
        <f t="shared" si="0"/>
        <v>0.8679538177937324</v>
      </c>
      <c r="F28" s="187">
        <v>1.240465954791291</v>
      </c>
      <c r="H28" s="282"/>
    </row>
    <row r="29" spans="1:8" ht="27.75" customHeight="1">
      <c r="A29" s="301" t="s">
        <v>89</v>
      </c>
      <c r="B29" s="280">
        <v>2895</v>
      </c>
      <c r="C29" s="285">
        <v>3236</v>
      </c>
      <c r="D29" s="109">
        <v>3990</v>
      </c>
      <c r="E29" s="187">
        <f t="shared" si="0"/>
        <v>1.2330037082818295</v>
      </c>
      <c r="F29" s="187">
        <v>1.0025125628140703</v>
      </c>
      <c r="H29" s="282"/>
    </row>
    <row r="30" spans="1:8" ht="27.75" customHeight="1">
      <c r="A30" s="302" t="s">
        <v>90</v>
      </c>
      <c r="B30" s="109">
        <f>B27-B28-B29</f>
        <v>0</v>
      </c>
      <c r="C30" s="109">
        <f>C27-C28-C29</f>
        <v>0</v>
      </c>
      <c r="D30" s="109">
        <f>D27-D28-D29</f>
        <v>1261</v>
      </c>
      <c r="E30" s="109"/>
      <c r="F30" s="187">
        <v>0.3028609010194015</v>
      </c>
      <c r="H30" s="282"/>
    </row>
    <row r="31" spans="1:6" ht="27.75" customHeight="1">
      <c r="A31" s="303" t="s">
        <v>91</v>
      </c>
      <c r="B31" s="109"/>
      <c r="C31" s="109"/>
      <c r="D31" s="109">
        <v>1261</v>
      </c>
      <c r="E31" s="109"/>
      <c r="F31" s="109"/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5905511811023623" right="0.5905511811023623" top="0.9842519685039371" bottom="0.5905511811023623" header="0.5905511811023623" footer="0.2362204724409449"/>
  <pageSetup horizontalDpi="600" verticalDpi="600" orientation="landscape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11"/>
  <sheetViews>
    <sheetView showGridLines="0" showZeros="0" view="pageBreakPreview" zoomScale="115" zoomScaleSheetLayoutView="115" workbookViewId="0" topLeftCell="A1">
      <selection activeCell="F5" sqref="F5:H695"/>
    </sheetView>
  </sheetViews>
  <sheetFormatPr defaultColWidth="8.375" defaultRowHeight="24.75" customHeight="1"/>
  <cols>
    <col min="1" max="1" width="45.75390625" style="243" customWidth="1"/>
    <col min="2" max="2" width="19.00390625" style="246" customWidth="1"/>
    <col min="3" max="3" width="19.00390625" style="247" customWidth="1"/>
    <col min="4" max="4" width="19.00390625" style="248" customWidth="1"/>
    <col min="5" max="5" width="45.75390625" style="243" customWidth="1"/>
    <col min="6" max="7" width="19.00390625" style="246" customWidth="1"/>
    <col min="8" max="8" width="19.00390625" style="248" customWidth="1"/>
    <col min="9" max="16384" width="8.375" style="243" customWidth="1"/>
  </cols>
  <sheetData>
    <row r="1" spans="1:8" s="242" customFormat="1" ht="51.75" customHeight="1">
      <c r="A1" s="249" t="s">
        <v>92</v>
      </c>
      <c r="B1" s="249"/>
      <c r="C1" s="250"/>
      <c r="D1" s="251"/>
      <c r="E1" s="249"/>
      <c r="F1" s="249"/>
      <c r="G1" s="249"/>
      <c r="H1" s="251"/>
    </row>
    <row r="2" spans="1:8" s="243" customFormat="1" ht="19.5" customHeight="1">
      <c r="A2" s="252" t="s">
        <v>93</v>
      </c>
      <c r="B2" s="253"/>
      <c r="C2" s="254"/>
      <c r="D2" s="255" t="s">
        <v>28</v>
      </c>
      <c r="E2" s="252"/>
      <c r="F2" s="253"/>
      <c r="G2" s="253"/>
      <c r="H2" s="255"/>
    </row>
    <row r="3" spans="1:8" s="244" customFormat="1" ht="36.75" customHeight="1">
      <c r="A3" s="256" t="s">
        <v>94</v>
      </c>
      <c r="B3" s="257" t="s">
        <v>31</v>
      </c>
      <c r="C3" s="258" t="s">
        <v>32</v>
      </c>
      <c r="D3" s="259" t="s">
        <v>33</v>
      </c>
      <c r="E3" s="256" t="s">
        <v>94</v>
      </c>
      <c r="F3" s="257" t="s">
        <v>31</v>
      </c>
      <c r="G3" s="257" t="s">
        <v>32</v>
      </c>
      <c r="H3" s="259" t="s">
        <v>33</v>
      </c>
    </row>
    <row r="4" spans="1:8" s="245" customFormat="1" ht="22.5" customHeight="1">
      <c r="A4" s="260" t="s">
        <v>66</v>
      </c>
      <c r="B4" s="261">
        <f>B5+B310+B432+B543+B592+F5+F77+F155+F179+F594+F665+F373</f>
        <v>10307</v>
      </c>
      <c r="C4" s="262">
        <f>C5+C258+C291+C310+C432+C487+C543+C592+G5+G77+G155+G179+G309+G373+G449+G476+G505+G515+G594+G612+G665</f>
        <v>8946</v>
      </c>
      <c r="D4" s="263">
        <f>C4/B4</f>
        <v>0.8679538177937324</v>
      </c>
      <c r="E4" s="260"/>
      <c r="F4" s="264"/>
      <c r="G4" s="262"/>
      <c r="H4" s="263"/>
    </row>
    <row r="5" spans="1:8" s="243" customFormat="1" ht="28.5" customHeight="1">
      <c r="A5" s="265" t="s">
        <v>95</v>
      </c>
      <c r="B5" s="261">
        <f>B6+B18+B27+B51+B85+B119+B210+B218+B231+B255</f>
        <v>3120</v>
      </c>
      <c r="C5" s="266">
        <f>C6+C27+C51+C85+C119+C210+C218+C231+C255</f>
        <v>3044</v>
      </c>
      <c r="D5" s="263">
        <f>C5/B5</f>
        <v>0.9756410256410256</v>
      </c>
      <c r="E5" s="264" t="s">
        <v>96</v>
      </c>
      <c r="F5" s="261">
        <f>F6+F24+F28+F43+F57</f>
        <v>540</v>
      </c>
      <c r="G5" s="266">
        <f>G24+G28+G43+G57</f>
        <v>484</v>
      </c>
      <c r="H5" s="267">
        <f>G5/F5</f>
        <v>0.8962962962962963</v>
      </c>
    </row>
    <row r="6" spans="1:8" s="243" customFormat="1" ht="28.5" customHeight="1">
      <c r="A6" s="268" t="s">
        <v>97</v>
      </c>
      <c r="B6" s="261">
        <f>SUM(B7:B17)</f>
        <v>3</v>
      </c>
      <c r="C6" s="266">
        <f>SUM(C7:C17)</f>
        <v>3</v>
      </c>
      <c r="D6" s="263">
        <f>C6/B6</f>
        <v>1</v>
      </c>
      <c r="E6" s="268" t="s">
        <v>98</v>
      </c>
      <c r="F6" s="261">
        <f>SUM(F7:F10)</f>
        <v>1</v>
      </c>
      <c r="G6" s="266"/>
      <c r="H6" s="267">
        <f>G6/F6</f>
        <v>0</v>
      </c>
    </row>
    <row r="7" spans="1:8" s="243" customFormat="1" ht="28.5" customHeight="1">
      <c r="A7" s="268" t="s">
        <v>99</v>
      </c>
      <c r="B7" s="261">
        <v>3</v>
      </c>
      <c r="C7" s="266">
        <v>3</v>
      </c>
      <c r="D7" s="263">
        <f>C7/B7</f>
        <v>1</v>
      </c>
      <c r="E7" s="268" t="s">
        <v>99</v>
      </c>
      <c r="F7" s="261"/>
      <c r="G7" s="266"/>
      <c r="H7" s="267"/>
    </row>
    <row r="8" spans="1:8" s="243" customFormat="1" ht="28.5" customHeight="1">
      <c r="A8" s="268" t="s">
        <v>100</v>
      </c>
      <c r="B8" s="261"/>
      <c r="C8" s="266"/>
      <c r="D8" s="263"/>
      <c r="E8" s="268" t="s">
        <v>100</v>
      </c>
      <c r="F8" s="261"/>
      <c r="G8" s="266"/>
      <c r="H8" s="267"/>
    </row>
    <row r="9" spans="1:8" s="243" customFormat="1" ht="28.5" customHeight="1">
      <c r="A9" s="268" t="s">
        <v>101</v>
      </c>
      <c r="B9" s="261"/>
      <c r="C9" s="266"/>
      <c r="D9" s="263"/>
      <c r="E9" s="268" t="s">
        <v>101</v>
      </c>
      <c r="F9" s="261"/>
      <c r="G9" s="266"/>
      <c r="H9" s="267"/>
    </row>
    <row r="10" spans="1:8" s="243" customFormat="1" ht="28.5" customHeight="1">
      <c r="A10" s="268" t="s">
        <v>102</v>
      </c>
      <c r="B10" s="261"/>
      <c r="C10" s="266"/>
      <c r="D10" s="263"/>
      <c r="E10" s="268" t="s">
        <v>103</v>
      </c>
      <c r="F10" s="261">
        <v>1</v>
      </c>
      <c r="G10" s="266"/>
      <c r="H10" s="267">
        <f>G10/F10</f>
        <v>0</v>
      </c>
    </row>
    <row r="11" spans="1:8" s="243" customFormat="1" ht="28.5" customHeight="1">
      <c r="A11" s="268" t="s">
        <v>104</v>
      </c>
      <c r="B11" s="261"/>
      <c r="C11" s="266"/>
      <c r="D11" s="263"/>
      <c r="E11" s="268" t="s">
        <v>105</v>
      </c>
      <c r="F11" s="261"/>
      <c r="G11" s="266"/>
      <c r="H11" s="267"/>
    </row>
    <row r="12" spans="1:8" s="243" customFormat="1" ht="28.5" customHeight="1">
      <c r="A12" s="268" t="s">
        <v>106</v>
      </c>
      <c r="B12" s="261"/>
      <c r="C12" s="266"/>
      <c r="D12" s="263"/>
      <c r="E12" s="268" t="s">
        <v>107</v>
      </c>
      <c r="F12" s="261"/>
      <c r="G12" s="266"/>
      <c r="H12" s="267"/>
    </row>
    <row r="13" spans="1:8" s="243" customFormat="1" ht="24.75" customHeight="1">
      <c r="A13" s="268" t="s">
        <v>108</v>
      </c>
      <c r="B13" s="261"/>
      <c r="C13" s="266"/>
      <c r="D13" s="263"/>
      <c r="E13" s="269" t="s">
        <v>109</v>
      </c>
      <c r="F13" s="270"/>
      <c r="G13" s="271"/>
      <c r="H13" s="267"/>
    </row>
    <row r="14" spans="1:8" s="243" customFormat="1" ht="24.75" customHeight="1">
      <c r="A14" s="268" t="s">
        <v>110</v>
      </c>
      <c r="B14" s="261"/>
      <c r="C14" s="266"/>
      <c r="D14" s="263"/>
      <c r="E14" s="269" t="s">
        <v>111</v>
      </c>
      <c r="F14" s="270"/>
      <c r="G14" s="271"/>
      <c r="H14" s="267"/>
    </row>
    <row r="15" spans="1:8" s="243" customFormat="1" ht="24.75" customHeight="1">
      <c r="A15" s="268" t="s">
        <v>112</v>
      </c>
      <c r="B15" s="261"/>
      <c r="C15" s="266"/>
      <c r="D15" s="263"/>
      <c r="E15" s="269" t="s">
        <v>113</v>
      </c>
      <c r="F15" s="270"/>
      <c r="G15" s="271"/>
      <c r="H15" s="267"/>
    </row>
    <row r="16" spans="1:8" s="243" customFormat="1" ht="24.75" customHeight="1">
      <c r="A16" s="268" t="s">
        <v>114</v>
      </c>
      <c r="B16" s="261"/>
      <c r="C16" s="266"/>
      <c r="D16" s="263"/>
      <c r="E16" s="269" t="s">
        <v>115</v>
      </c>
      <c r="F16" s="270"/>
      <c r="G16" s="271"/>
      <c r="H16" s="267"/>
    </row>
    <row r="17" spans="1:8" s="243" customFormat="1" ht="24.75" customHeight="1">
      <c r="A17" s="268" t="s">
        <v>116</v>
      </c>
      <c r="B17" s="261"/>
      <c r="C17" s="266"/>
      <c r="D17" s="263"/>
      <c r="E17" s="269" t="s">
        <v>117</v>
      </c>
      <c r="F17" s="270"/>
      <c r="G17" s="271"/>
      <c r="H17" s="267"/>
    </row>
    <row r="18" spans="1:8" s="243" customFormat="1" ht="24.75" customHeight="1">
      <c r="A18" s="268" t="s">
        <v>118</v>
      </c>
      <c r="B18" s="261">
        <f>SUM(B19:B26)</f>
        <v>4</v>
      </c>
      <c r="C18" s="266"/>
      <c r="D18" s="263"/>
      <c r="E18" s="269" t="s">
        <v>119</v>
      </c>
      <c r="F18" s="270"/>
      <c r="G18" s="271"/>
      <c r="H18" s="267"/>
    </row>
    <row r="19" spans="1:8" s="243" customFormat="1" ht="24.75" customHeight="1">
      <c r="A19" s="268" t="s">
        <v>99</v>
      </c>
      <c r="B19" s="261"/>
      <c r="C19" s="266"/>
      <c r="D19" s="263"/>
      <c r="E19" s="269" t="s">
        <v>120</v>
      </c>
      <c r="F19" s="270"/>
      <c r="G19" s="271"/>
      <c r="H19" s="267"/>
    </row>
    <row r="20" spans="1:8" s="243" customFormat="1" ht="24.75" customHeight="1">
      <c r="A20" s="268" t="s">
        <v>100</v>
      </c>
      <c r="B20" s="261"/>
      <c r="C20" s="266"/>
      <c r="D20" s="263"/>
      <c r="E20" s="269" t="s">
        <v>121</v>
      </c>
      <c r="F20" s="270"/>
      <c r="G20" s="271"/>
      <c r="H20" s="267"/>
    </row>
    <row r="21" spans="1:8" s="243" customFormat="1" ht="24.75" customHeight="1">
      <c r="A21" s="268" t="s">
        <v>101</v>
      </c>
      <c r="B21" s="261"/>
      <c r="C21" s="266"/>
      <c r="D21" s="263"/>
      <c r="E21" s="269" t="s">
        <v>122</v>
      </c>
      <c r="F21" s="270"/>
      <c r="G21" s="271"/>
      <c r="H21" s="267"/>
    </row>
    <row r="22" spans="1:8" s="243" customFormat="1" ht="24.75" customHeight="1">
      <c r="A22" s="268" t="s">
        <v>123</v>
      </c>
      <c r="B22" s="261"/>
      <c r="C22" s="266"/>
      <c r="D22" s="263"/>
      <c r="E22" s="269" t="s">
        <v>124</v>
      </c>
      <c r="F22" s="270"/>
      <c r="G22" s="271"/>
      <c r="H22" s="267"/>
    </row>
    <row r="23" spans="1:8" s="243" customFormat="1" ht="24.75" customHeight="1">
      <c r="A23" s="268" t="s">
        <v>125</v>
      </c>
      <c r="B23" s="261"/>
      <c r="C23" s="266"/>
      <c r="D23" s="263"/>
      <c r="E23" s="269" t="s">
        <v>126</v>
      </c>
      <c r="F23" s="270"/>
      <c r="G23" s="271"/>
      <c r="H23" s="267"/>
    </row>
    <row r="24" spans="1:8" s="243" customFormat="1" ht="24.75" customHeight="1">
      <c r="A24" s="268" t="s">
        <v>127</v>
      </c>
      <c r="B24" s="261">
        <v>4</v>
      </c>
      <c r="C24" s="266"/>
      <c r="D24" s="263">
        <f>C24/B24</f>
        <v>0</v>
      </c>
      <c r="E24" s="269" t="s">
        <v>128</v>
      </c>
      <c r="F24" s="270">
        <f>SUM(F25:F27)</f>
        <v>15</v>
      </c>
      <c r="G24" s="271">
        <f>SUM(G25:G27)</f>
        <v>15</v>
      </c>
      <c r="H24" s="267">
        <f>G24/F24</f>
        <v>1</v>
      </c>
    </row>
    <row r="25" spans="1:8" s="243" customFormat="1" ht="24.75" customHeight="1">
      <c r="A25" s="268" t="s">
        <v>114</v>
      </c>
      <c r="B25" s="261"/>
      <c r="C25" s="266"/>
      <c r="D25" s="263"/>
      <c r="E25" s="269" t="s">
        <v>129</v>
      </c>
      <c r="F25" s="270"/>
      <c r="G25" s="271"/>
      <c r="H25" s="267"/>
    </row>
    <row r="26" spans="1:8" s="243" customFormat="1" ht="24.75" customHeight="1">
      <c r="A26" s="268" t="s">
        <v>130</v>
      </c>
      <c r="B26" s="261"/>
      <c r="C26" s="266"/>
      <c r="D26" s="263"/>
      <c r="E26" s="269" t="s">
        <v>131</v>
      </c>
      <c r="F26" s="270">
        <v>15</v>
      </c>
      <c r="G26" s="271">
        <v>15</v>
      </c>
      <c r="H26" s="267">
        <f>G26/F26</f>
        <v>1</v>
      </c>
    </row>
    <row r="27" spans="1:8" s="243" customFormat="1" ht="24.75" customHeight="1">
      <c r="A27" s="268" t="s">
        <v>132</v>
      </c>
      <c r="B27" s="261">
        <f>SUM(B28:B38)</f>
        <v>2989</v>
      </c>
      <c r="C27" s="266">
        <f>SUM(C28:C38)</f>
        <v>2929</v>
      </c>
      <c r="D27" s="263">
        <f>C27/B27</f>
        <v>0.9799263967882235</v>
      </c>
      <c r="E27" s="269" t="s">
        <v>133</v>
      </c>
      <c r="F27" s="270"/>
      <c r="G27" s="271"/>
      <c r="H27" s="267"/>
    </row>
    <row r="28" spans="1:8" s="243" customFormat="1" ht="24.75" customHeight="1">
      <c r="A28" s="268" t="s">
        <v>99</v>
      </c>
      <c r="B28" s="261">
        <v>1345</v>
      </c>
      <c r="C28" s="266">
        <v>1289</v>
      </c>
      <c r="D28" s="263">
        <f>C28/B28</f>
        <v>0.958364312267658</v>
      </c>
      <c r="E28" s="269" t="s">
        <v>134</v>
      </c>
      <c r="F28" s="270">
        <f>SUM(F29:F39)</f>
        <v>154</v>
      </c>
      <c r="G28" s="271">
        <f>SUM(G29:G39)</f>
        <v>141</v>
      </c>
      <c r="H28" s="267">
        <f>G28/F28</f>
        <v>0.9155844155844156</v>
      </c>
    </row>
    <row r="29" spans="1:8" s="243" customFormat="1" ht="24.75" customHeight="1">
      <c r="A29" s="268" t="s">
        <v>100</v>
      </c>
      <c r="B29" s="261"/>
      <c r="C29" s="266"/>
      <c r="D29" s="263"/>
      <c r="E29" s="269" t="s">
        <v>135</v>
      </c>
      <c r="F29" s="270"/>
      <c r="G29" s="271"/>
      <c r="H29" s="267"/>
    </row>
    <row r="30" spans="1:8" s="243" customFormat="1" ht="24.75" customHeight="1">
      <c r="A30" s="268" t="s">
        <v>101</v>
      </c>
      <c r="B30" s="261">
        <v>138</v>
      </c>
      <c r="C30" s="266">
        <v>115</v>
      </c>
      <c r="D30" s="263">
        <f>C30/B30</f>
        <v>0.8333333333333334</v>
      </c>
      <c r="E30" s="269" t="s">
        <v>136</v>
      </c>
      <c r="F30" s="270"/>
      <c r="G30" s="271"/>
      <c r="H30" s="267"/>
    </row>
    <row r="31" spans="1:8" s="243" customFormat="1" ht="24.75" customHeight="1">
      <c r="A31" s="268" t="s">
        <v>137</v>
      </c>
      <c r="B31" s="261"/>
      <c r="C31" s="266"/>
      <c r="D31" s="263"/>
      <c r="E31" s="269" t="s">
        <v>138</v>
      </c>
      <c r="F31" s="270"/>
      <c r="G31" s="271"/>
      <c r="H31" s="267"/>
    </row>
    <row r="32" spans="1:8" s="243" customFormat="1" ht="24.75" customHeight="1">
      <c r="A32" s="268" t="s">
        <v>139</v>
      </c>
      <c r="B32" s="261"/>
      <c r="C32" s="266"/>
      <c r="D32" s="263"/>
      <c r="E32" s="269" t="s">
        <v>140</v>
      </c>
      <c r="F32" s="270"/>
      <c r="G32" s="271"/>
      <c r="H32" s="267"/>
    </row>
    <row r="33" spans="1:8" s="243" customFormat="1" ht="24.75" customHeight="1">
      <c r="A33" s="268" t="s">
        <v>141</v>
      </c>
      <c r="B33" s="261"/>
      <c r="C33" s="266">
        <v>4</v>
      </c>
      <c r="D33" s="263"/>
      <c r="E33" s="269" t="s">
        <v>142</v>
      </c>
      <c r="F33" s="270"/>
      <c r="G33" s="271"/>
      <c r="H33" s="267"/>
    </row>
    <row r="34" spans="1:8" s="243" customFormat="1" ht="24.75" customHeight="1">
      <c r="A34" s="268" t="s">
        <v>143</v>
      </c>
      <c r="B34" s="261"/>
      <c r="C34" s="266"/>
      <c r="D34" s="263"/>
      <c r="E34" s="269" t="s">
        <v>144</v>
      </c>
      <c r="F34" s="270"/>
      <c r="G34" s="271"/>
      <c r="H34" s="267"/>
    </row>
    <row r="35" spans="1:8" s="243" customFormat="1" ht="24.75" customHeight="1">
      <c r="A35" s="268" t="s">
        <v>145</v>
      </c>
      <c r="B35" s="261">
        <v>55</v>
      </c>
      <c r="C35" s="266">
        <v>49</v>
      </c>
      <c r="D35" s="263">
        <f>C35/B35</f>
        <v>0.8909090909090909</v>
      </c>
      <c r="E35" s="269" t="s">
        <v>146</v>
      </c>
      <c r="F35" s="270"/>
      <c r="G35" s="271"/>
      <c r="H35" s="267"/>
    </row>
    <row r="36" spans="1:8" s="243" customFormat="1" ht="24.75" customHeight="1">
      <c r="A36" s="268" t="s">
        <v>147</v>
      </c>
      <c r="B36" s="261"/>
      <c r="C36" s="266"/>
      <c r="D36" s="263"/>
      <c r="E36" s="269" t="s">
        <v>148</v>
      </c>
      <c r="F36" s="270">
        <v>40</v>
      </c>
      <c r="G36" s="271">
        <v>40</v>
      </c>
      <c r="H36" s="267">
        <f>G36/F36</f>
        <v>1</v>
      </c>
    </row>
    <row r="37" spans="1:8" s="243" customFormat="1" ht="24.75" customHeight="1">
      <c r="A37" s="268" t="s">
        <v>114</v>
      </c>
      <c r="B37" s="261">
        <v>1445</v>
      </c>
      <c r="C37" s="266">
        <v>1469</v>
      </c>
      <c r="D37" s="263">
        <f>C37/B37</f>
        <v>1.0166089965397924</v>
      </c>
      <c r="E37" s="269" t="s">
        <v>149</v>
      </c>
      <c r="F37" s="270">
        <v>110</v>
      </c>
      <c r="G37" s="271">
        <v>98</v>
      </c>
      <c r="H37" s="267">
        <f>G37/F37</f>
        <v>0.8909090909090909</v>
      </c>
    </row>
    <row r="38" spans="1:8" s="243" customFormat="1" ht="24.75" customHeight="1">
      <c r="A38" s="268" t="s">
        <v>150</v>
      </c>
      <c r="B38" s="261">
        <v>6</v>
      </c>
      <c r="C38" s="266">
        <v>3</v>
      </c>
      <c r="D38" s="263">
        <f>C38/B38</f>
        <v>0.5</v>
      </c>
      <c r="E38" s="269" t="s">
        <v>151</v>
      </c>
      <c r="F38" s="270"/>
      <c r="G38" s="271"/>
      <c r="H38" s="267"/>
    </row>
    <row r="39" spans="1:8" s="243" customFormat="1" ht="24.75" customHeight="1">
      <c r="A39" s="268" t="s">
        <v>152</v>
      </c>
      <c r="B39" s="261"/>
      <c r="C39" s="266"/>
      <c r="D39" s="263"/>
      <c r="E39" s="269" t="s">
        <v>153</v>
      </c>
      <c r="F39" s="270">
        <v>4</v>
      </c>
      <c r="G39" s="271">
        <v>3</v>
      </c>
      <c r="H39" s="267">
        <f>G39/F39</f>
        <v>0.75</v>
      </c>
    </row>
    <row r="40" spans="1:8" s="243" customFormat="1" ht="24.75" customHeight="1">
      <c r="A40" s="268" t="s">
        <v>99</v>
      </c>
      <c r="B40" s="261"/>
      <c r="C40" s="266"/>
      <c r="D40" s="263"/>
      <c r="E40" s="269" t="s">
        <v>154</v>
      </c>
      <c r="F40" s="270"/>
      <c r="G40" s="271"/>
      <c r="H40" s="267"/>
    </row>
    <row r="41" spans="1:8" s="243" customFormat="1" ht="24.75" customHeight="1">
      <c r="A41" s="268" t="s">
        <v>100</v>
      </c>
      <c r="B41" s="261"/>
      <c r="C41" s="266"/>
      <c r="D41" s="263"/>
      <c r="E41" s="269" t="s">
        <v>155</v>
      </c>
      <c r="F41" s="270"/>
      <c r="G41" s="271"/>
      <c r="H41" s="267"/>
    </row>
    <row r="42" spans="1:8" s="243" customFormat="1" ht="24.75" customHeight="1">
      <c r="A42" s="268" t="s">
        <v>101</v>
      </c>
      <c r="B42" s="261"/>
      <c r="C42" s="266"/>
      <c r="D42" s="263"/>
      <c r="E42" s="269" t="s">
        <v>156</v>
      </c>
      <c r="F42" s="270"/>
      <c r="G42" s="271"/>
      <c r="H42" s="267"/>
    </row>
    <row r="43" spans="1:8" s="243" customFormat="1" ht="24.75" customHeight="1">
      <c r="A43" s="268" t="s">
        <v>157</v>
      </c>
      <c r="B43" s="261"/>
      <c r="C43" s="266"/>
      <c r="D43" s="263"/>
      <c r="E43" s="269" t="s">
        <v>158</v>
      </c>
      <c r="F43" s="270">
        <f>SUM(F44:F46)</f>
        <v>204</v>
      </c>
      <c r="G43" s="271">
        <f>SUM(G44:G46)</f>
        <v>192</v>
      </c>
      <c r="H43" s="267">
        <f>G43/F43</f>
        <v>0.9411764705882353</v>
      </c>
    </row>
    <row r="44" spans="1:8" s="243" customFormat="1" ht="24.75" customHeight="1">
      <c r="A44" s="268" t="s">
        <v>159</v>
      </c>
      <c r="B44" s="261"/>
      <c r="C44" s="266"/>
      <c r="D44" s="263"/>
      <c r="E44" s="269" t="s">
        <v>160</v>
      </c>
      <c r="F44" s="270"/>
      <c r="G44" s="271"/>
      <c r="H44" s="267"/>
    </row>
    <row r="45" spans="1:8" s="243" customFormat="1" ht="24.75" customHeight="1">
      <c r="A45" s="268" t="s">
        <v>161</v>
      </c>
      <c r="B45" s="261"/>
      <c r="C45" s="266"/>
      <c r="D45" s="263"/>
      <c r="E45" s="269" t="s">
        <v>162</v>
      </c>
      <c r="F45" s="270">
        <v>184</v>
      </c>
      <c r="G45" s="271">
        <v>175</v>
      </c>
      <c r="H45" s="267">
        <f>G45/F45</f>
        <v>0.9510869565217391</v>
      </c>
    </row>
    <row r="46" spans="1:8" s="243" customFormat="1" ht="24.75" customHeight="1">
      <c r="A46" s="268" t="s">
        <v>163</v>
      </c>
      <c r="B46" s="261"/>
      <c r="C46" s="266"/>
      <c r="D46" s="263"/>
      <c r="E46" s="269" t="s">
        <v>164</v>
      </c>
      <c r="F46" s="270">
        <v>20</v>
      </c>
      <c r="G46" s="271">
        <v>17</v>
      </c>
      <c r="H46" s="267">
        <f>G46/F46</f>
        <v>0.85</v>
      </c>
    </row>
    <row r="47" spans="1:8" s="243" customFormat="1" ht="24.75" customHeight="1">
      <c r="A47" s="268" t="s">
        <v>165</v>
      </c>
      <c r="B47" s="261"/>
      <c r="C47" s="266"/>
      <c r="D47" s="263"/>
      <c r="E47" s="269" t="s">
        <v>166</v>
      </c>
      <c r="F47" s="270"/>
      <c r="G47" s="271"/>
      <c r="H47" s="267"/>
    </row>
    <row r="48" spans="1:8" s="243" customFormat="1" ht="24.75" customHeight="1">
      <c r="A48" s="268" t="s">
        <v>167</v>
      </c>
      <c r="B48" s="261"/>
      <c r="C48" s="266"/>
      <c r="D48" s="263"/>
      <c r="E48" s="269" t="s">
        <v>99</v>
      </c>
      <c r="F48" s="270"/>
      <c r="G48" s="271"/>
      <c r="H48" s="267"/>
    </row>
    <row r="49" spans="1:8" s="243" customFormat="1" ht="24.75" customHeight="1">
      <c r="A49" s="268" t="s">
        <v>114</v>
      </c>
      <c r="B49" s="261"/>
      <c r="C49" s="266"/>
      <c r="D49" s="263"/>
      <c r="E49" s="269" t="s">
        <v>100</v>
      </c>
      <c r="F49" s="270"/>
      <c r="G49" s="271"/>
      <c r="H49" s="267"/>
    </row>
    <row r="50" spans="1:8" s="243" customFormat="1" ht="24.75" customHeight="1">
      <c r="A50" s="268" t="s">
        <v>168</v>
      </c>
      <c r="B50" s="261"/>
      <c r="C50" s="266"/>
      <c r="D50" s="263"/>
      <c r="E50" s="269" t="s">
        <v>101</v>
      </c>
      <c r="F50" s="270"/>
      <c r="G50" s="271"/>
      <c r="H50" s="267"/>
    </row>
    <row r="51" spans="1:8" s="243" customFormat="1" ht="24.75" customHeight="1">
      <c r="A51" s="268" t="s">
        <v>169</v>
      </c>
      <c r="B51" s="261">
        <f>SUM(B52:B61)</f>
        <v>14</v>
      </c>
      <c r="C51" s="266">
        <f>SUM(C52:C61)</f>
        <v>10</v>
      </c>
      <c r="D51" s="263">
        <f>C51/B51</f>
        <v>0.7142857142857143</v>
      </c>
      <c r="E51" s="269" t="s">
        <v>170</v>
      </c>
      <c r="F51" s="270"/>
      <c r="G51" s="271"/>
      <c r="H51" s="267"/>
    </row>
    <row r="52" spans="1:8" s="243" customFormat="1" ht="24.75" customHeight="1">
      <c r="A52" s="268" t="s">
        <v>99</v>
      </c>
      <c r="B52" s="261">
        <v>2</v>
      </c>
      <c r="C52" s="266">
        <v>1</v>
      </c>
      <c r="D52" s="263">
        <f>C52/B52</f>
        <v>0.5</v>
      </c>
      <c r="E52" s="269" t="s">
        <v>171</v>
      </c>
      <c r="F52" s="270"/>
      <c r="G52" s="271"/>
      <c r="H52" s="267"/>
    </row>
    <row r="53" spans="1:8" s="243" customFormat="1" ht="24.75" customHeight="1">
      <c r="A53" s="268" t="s">
        <v>100</v>
      </c>
      <c r="B53" s="261"/>
      <c r="C53" s="266"/>
      <c r="D53" s="263"/>
      <c r="E53" s="269" t="s">
        <v>172</v>
      </c>
      <c r="F53" s="270"/>
      <c r="G53" s="271"/>
      <c r="H53" s="267"/>
    </row>
    <row r="54" spans="1:8" s="243" customFormat="1" ht="24.75" customHeight="1">
      <c r="A54" s="268" t="s">
        <v>101</v>
      </c>
      <c r="B54" s="261"/>
      <c r="C54" s="266"/>
      <c r="D54" s="263"/>
      <c r="E54" s="269" t="s">
        <v>173</v>
      </c>
      <c r="F54" s="270"/>
      <c r="G54" s="271"/>
      <c r="H54" s="267"/>
    </row>
    <row r="55" spans="1:8" s="243" customFormat="1" ht="24.75" customHeight="1">
      <c r="A55" s="268" t="s">
        <v>174</v>
      </c>
      <c r="B55" s="261"/>
      <c r="C55" s="266"/>
      <c r="D55" s="263"/>
      <c r="E55" s="269" t="s">
        <v>114</v>
      </c>
      <c r="F55" s="270"/>
      <c r="G55" s="271"/>
      <c r="H55" s="267"/>
    </row>
    <row r="56" spans="1:8" s="243" customFormat="1" ht="24.75" customHeight="1">
      <c r="A56" s="268" t="s">
        <v>175</v>
      </c>
      <c r="B56" s="261"/>
      <c r="C56" s="266"/>
      <c r="D56" s="263"/>
      <c r="E56" s="269" t="s">
        <v>176</v>
      </c>
      <c r="F56" s="270"/>
      <c r="G56" s="271"/>
      <c r="H56" s="267"/>
    </row>
    <row r="57" spans="1:8" s="243" customFormat="1" ht="24.75" customHeight="1">
      <c r="A57" s="268" t="s">
        <v>177</v>
      </c>
      <c r="B57" s="261"/>
      <c r="C57" s="266"/>
      <c r="D57" s="263"/>
      <c r="E57" s="269" t="s">
        <v>178</v>
      </c>
      <c r="F57" s="270">
        <f>SUM(F58:F61)</f>
        <v>166</v>
      </c>
      <c r="G57" s="271">
        <f>SUM(G58:G61)</f>
        <v>136</v>
      </c>
      <c r="H57" s="267">
        <f>G57/F57</f>
        <v>0.8192771084337349</v>
      </c>
    </row>
    <row r="58" spans="1:8" s="243" customFormat="1" ht="24.75" customHeight="1">
      <c r="A58" s="268" t="s">
        <v>179</v>
      </c>
      <c r="B58" s="261">
        <v>12</v>
      </c>
      <c r="C58" s="266">
        <v>9</v>
      </c>
      <c r="D58" s="263">
        <f>C58/B58</f>
        <v>0.75</v>
      </c>
      <c r="E58" s="269" t="s">
        <v>180</v>
      </c>
      <c r="F58" s="270">
        <v>63</v>
      </c>
      <c r="G58" s="271">
        <v>72</v>
      </c>
      <c r="H58" s="267">
        <f>G58/F58</f>
        <v>1.1428571428571428</v>
      </c>
    </row>
    <row r="59" spans="1:8" s="243" customFormat="1" ht="24.75" customHeight="1">
      <c r="A59" s="268" t="s">
        <v>181</v>
      </c>
      <c r="B59" s="261"/>
      <c r="C59" s="266"/>
      <c r="D59" s="263"/>
      <c r="E59" s="269" t="s">
        <v>182</v>
      </c>
      <c r="F59" s="270">
        <v>61</v>
      </c>
      <c r="G59" s="271">
        <v>64</v>
      </c>
      <c r="H59" s="267">
        <f>G59/F59</f>
        <v>1.0491803278688525</v>
      </c>
    </row>
    <row r="60" spans="1:8" s="243" customFormat="1" ht="24.75" customHeight="1">
      <c r="A60" s="268" t="s">
        <v>114</v>
      </c>
      <c r="B60" s="261"/>
      <c r="C60" s="266"/>
      <c r="D60" s="263"/>
      <c r="E60" s="269" t="s">
        <v>183</v>
      </c>
      <c r="F60" s="270"/>
      <c r="G60" s="271"/>
      <c r="H60" s="267"/>
    </row>
    <row r="61" spans="1:8" s="243" customFormat="1" ht="24.75" customHeight="1">
      <c r="A61" s="268" t="s">
        <v>184</v>
      </c>
      <c r="B61" s="261"/>
      <c r="C61" s="266"/>
      <c r="D61" s="263"/>
      <c r="E61" s="269" t="s">
        <v>185</v>
      </c>
      <c r="F61" s="270">
        <v>42</v>
      </c>
      <c r="G61" s="271"/>
      <c r="H61" s="267"/>
    </row>
    <row r="62" spans="1:8" s="243" customFormat="1" ht="24.75" customHeight="1">
      <c r="A62" s="268" t="s">
        <v>186</v>
      </c>
      <c r="B62" s="261"/>
      <c r="C62" s="266"/>
      <c r="D62" s="263"/>
      <c r="E62" s="269" t="s">
        <v>187</v>
      </c>
      <c r="F62" s="270"/>
      <c r="G62" s="271"/>
      <c r="H62" s="267"/>
    </row>
    <row r="63" spans="1:8" s="243" customFormat="1" ht="24.75" customHeight="1">
      <c r="A63" s="268" t="s">
        <v>99</v>
      </c>
      <c r="B63" s="261"/>
      <c r="C63" s="266"/>
      <c r="D63" s="263"/>
      <c r="E63" s="269" t="s">
        <v>188</v>
      </c>
      <c r="F63" s="270"/>
      <c r="G63" s="271"/>
      <c r="H63" s="267"/>
    </row>
    <row r="64" spans="1:8" s="243" customFormat="1" ht="24.75" customHeight="1">
      <c r="A64" s="268" t="s">
        <v>100</v>
      </c>
      <c r="B64" s="261"/>
      <c r="C64" s="266"/>
      <c r="D64" s="263"/>
      <c r="E64" s="269" t="s">
        <v>189</v>
      </c>
      <c r="F64" s="270"/>
      <c r="G64" s="271"/>
      <c r="H64" s="267"/>
    </row>
    <row r="65" spans="1:8" s="243" customFormat="1" ht="24.75" customHeight="1">
      <c r="A65" s="268" t="s">
        <v>101</v>
      </c>
      <c r="B65" s="261"/>
      <c r="C65" s="266"/>
      <c r="D65" s="263"/>
      <c r="E65" s="269" t="s">
        <v>190</v>
      </c>
      <c r="F65" s="270"/>
      <c r="G65" s="271"/>
      <c r="H65" s="267"/>
    </row>
    <row r="66" spans="1:8" s="243" customFormat="1" ht="24.75" customHeight="1">
      <c r="A66" s="268" t="s">
        <v>191</v>
      </c>
      <c r="B66" s="261"/>
      <c r="C66" s="266"/>
      <c r="D66" s="263"/>
      <c r="E66" s="269" t="s">
        <v>192</v>
      </c>
      <c r="F66" s="270"/>
      <c r="G66" s="271"/>
      <c r="H66" s="267"/>
    </row>
    <row r="67" spans="1:8" s="243" customFormat="1" ht="24.75" customHeight="1">
      <c r="A67" s="268" t="s">
        <v>193</v>
      </c>
      <c r="B67" s="261"/>
      <c r="C67" s="266"/>
      <c r="D67" s="263"/>
      <c r="E67" s="269" t="s">
        <v>194</v>
      </c>
      <c r="F67" s="270"/>
      <c r="G67" s="271"/>
      <c r="H67" s="267"/>
    </row>
    <row r="68" spans="1:8" s="243" customFormat="1" ht="24.75" customHeight="1">
      <c r="A68" s="268" t="s">
        <v>195</v>
      </c>
      <c r="B68" s="261"/>
      <c r="C68" s="266"/>
      <c r="D68" s="263"/>
      <c r="E68" s="269" t="s">
        <v>196</v>
      </c>
      <c r="F68" s="270"/>
      <c r="G68" s="271"/>
      <c r="H68" s="267"/>
    </row>
    <row r="69" spans="1:8" s="243" customFormat="1" ht="24.75" customHeight="1">
      <c r="A69" s="268" t="s">
        <v>197</v>
      </c>
      <c r="B69" s="261"/>
      <c r="C69" s="266"/>
      <c r="D69" s="263"/>
      <c r="E69" s="269" t="s">
        <v>198</v>
      </c>
      <c r="F69" s="270"/>
      <c r="G69" s="271"/>
      <c r="H69" s="267"/>
    </row>
    <row r="70" spans="1:8" s="243" customFormat="1" ht="24.75" customHeight="1">
      <c r="A70" s="268" t="s">
        <v>199</v>
      </c>
      <c r="B70" s="261"/>
      <c r="C70" s="266"/>
      <c r="D70" s="263"/>
      <c r="E70" s="269" t="s">
        <v>200</v>
      </c>
      <c r="F70" s="270"/>
      <c r="G70" s="271"/>
      <c r="H70" s="267"/>
    </row>
    <row r="71" spans="1:8" s="243" customFormat="1" ht="24.75" customHeight="1">
      <c r="A71" s="268" t="s">
        <v>114</v>
      </c>
      <c r="B71" s="261"/>
      <c r="C71" s="266"/>
      <c r="D71" s="263"/>
      <c r="E71" s="269" t="s">
        <v>201</v>
      </c>
      <c r="F71" s="270"/>
      <c r="G71" s="271"/>
      <c r="H71" s="267"/>
    </row>
    <row r="72" spans="1:8" s="243" customFormat="1" ht="24.75" customHeight="1">
      <c r="A72" s="268" t="s">
        <v>202</v>
      </c>
      <c r="B72" s="261"/>
      <c r="C72" s="266"/>
      <c r="D72" s="263"/>
      <c r="E72" s="269" t="s">
        <v>203</v>
      </c>
      <c r="F72" s="270"/>
      <c r="G72" s="271"/>
      <c r="H72" s="267"/>
    </row>
    <row r="73" spans="1:8" s="243" customFormat="1" ht="24.75" customHeight="1">
      <c r="A73" s="268" t="s">
        <v>204</v>
      </c>
      <c r="B73" s="261"/>
      <c r="C73" s="266"/>
      <c r="D73" s="263"/>
      <c r="E73" s="269" t="s">
        <v>205</v>
      </c>
      <c r="F73" s="270"/>
      <c r="G73" s="271"/>
      <c r="H73" s="267"/>
    </row>
    <row r="74" spans="1:8" s="243" customFormat="1" ht="24.75" customHeight="1">
      <c r="A74" s="268" t="s">
        <v>99</v>
      </c>
      <c r="B74" s="261"/>
      <c r="C74" s="266"/>
      <c r="D74" s="263"/>
      <c r="E74" s="269" t="s">
        <v>206</v>
      </c>
      <c r="F74" s="270"/>
      <c r="G74" s="271"/>
      <c r="H74" s="267"/>
    </row>
    <row r="75" spans="1:8" s="243" customFormat="1" ht="24.75" customHeight="1">
      <c r="A75" s="268" t="s">
        <v>100</v>
      </c>
      <c r="B75" s="261"/>
      <c r="C75" s="266"/>
      <c r="D75" s="263"/>
      <c r="E75" s="269" t="s">
        <v>207</v>
      </c>
      <c r="F75" s="270"/>
      <c r="G75" s="271"/>
      <c r="H75" s="267"/>
    </row>
    <row r="76" spans="1:8" s="243" customFormat="1" ht="24.75" customHeight="1">
      <c r="A76" s="268" t="s">
        <v>101</v>
      </c>
      <c r="B76" s="261"/>
      <c r="C76" s="266"/>
      <c r="D76" s="263"/>
      <c r="E76" s="269" t="s">
        <v>208</v>
      </c>
      <c r="F76" s="270"/>
      <c r="G76" s="271"/>
      <c r="H76" s="267"/>
    </row>
    <row r="77" spans="1:8" s="243" customFormat="1" ht="24.75" customHeight="1">
      <c r="A77" s="268" t="s">
        <v>209</v>
      </c>
      <c r="B77" s="261"/>
      <c r="C77" s="266"/>
      <c r="D77" s="263"/>
      <c r="E77" s="264" t="s">
        <v>210</v>
      </c>
      <c r="F77" s="270">
        <f>F78+F91</f>
        <v>145</v>
      </c>
      <c r="G77" s="271">
        <f>G78+G91</f>
        <v>136</v>
      </c>
      <c r="H77" s="267">
        <f>G77/F77</f>
        <v>0.9379310344827586</v>
      </c>
    </row>
    <row r="78" spans="1:8" s="243" customFormat="1" ht="24.75" customHeight="1">
      <c r="A78" s="268" t="s">
        <v>211</v>
      </c>
      <c r="B78" s="261"/>
      <c r="C78" s="266"/>
      <c r="D78" s="263"/>
      <c r="E78" s="269" t="s">
        <v>212</v>
      </c>
      <c r="F78" s="270">
        <f>SUM(F79:F86)</f>
        <v>80</v>
      </c>
      <c r="G78" s="271">
        <f>G86</f>
        <v>80</v>
      </c>
      <c r="H78" s="267">
        <f>G78/F78</f>
        <v>1</v>
      </c>
    </row>
    <row r="79" spans="1:8" s="243" customFormat="1" ht="24.75" customHeight="1">
      <c r="A79" s="268" t="s">
        <v>213</v>
      </c>
      <c r="B79" s="261"/>
      <c r="C79" s="266"/>
      <c r="D79" s="263"/>
      <c r="E79" s="269" t="s">
        <v>99</v>
      </c>
      <c r="F79" s="270"/>
      <c r="G79" s="271"/>
      <c r="H79" s="267"/>
    </row>
    <row r="80" spans="1:8" s="243" customFormat="1" ht="24.75" customHeight="1">
      <c r="A80" s="268" t="s">
        <v>214</v>
      </c>
      <c r="B80" s="261"/>
      <c r="C80" s="266"/>
      <c r="D80" s="263"/>
      <c r="E80" s="269" t="s">
        <v>100</v>
      </c>
      <c r="F80" s="270"/>
      <c r="G80" s="271"/>
      <c r="H80" s="267"/>
    </row>
    <row r="81" spans="1:8" s="243" customFormat="1" ht="24.75" customHeight="1">
      <c r="A81" s="268" t="s">
        <v>215</v>
      </c>
      <c r="B81" s="261"/>
      <c r="C81" s="266"/>
      <c r="D81" s="263"/>
      <c r="E81" s="269" t="s">
        <v>101</v>
      </c>
      <c r="F81" s="270"/>
      <c r="G81" s="271"/>
      <c r="H81" s="267"/>
    </row>
    <row r="82" spans="1:8" s="243" customFormat="1" ht="24.75" customHeight="1">
      <c r="A82" s="268" t="s">
        <v>197</v>
      </c>
      <c r="B82" s="261"/>
      <c r="C82" s="266"/>
      <c r="D82" s="263"/>
      <c r="E82" s="269" t="s">
        <v>216</v>
      </c>
      <c r="F82" s="270"/>
      <c r="G82" s="271"/>
      <c r="H82" s="267"/>
    </row>
    <row r="83" spans="1:8" s="243" customFormat="1" ht="24.75" customHeight="1">
      <c r="A83" s="268" t="s">
        <v>114</v>
      </c>
      <c r="B83" s="261"/>
      <c r="C83" s="266"/>
      <c r="D83" s="263"/>
      <c r="E83" s="269" t="s">
        <v>217</v>
      </c>
      <c r="F83" s="270"/>
      <c r="G83" s="271"/>
      <c r="H83" s="267"/>
    </row>
    <row r="84" spans="1:8" s="243" customFormat="1" ht="24.75" customHeight="1">
      <c r="A84" s="268" t="s">
        <v>218</v>
      </c>
      <c r="B84" s="261"/>
      <c r="C84" s="266"/>
      <c r="D84" s="263"/>
      <c r="E84" s="269" t="s">
        <v>219</v>
      </c>
      <c r="F84" s="270"/>
      <c r="G84" s="271"/>
      <c r="H84" s="267"/>
    </row>
    <row r="85" spans="1:8" s="243" customFormat="1" ht="24.75" customHeight="1">
      <c r="A85" s="268" t="s">
        <v>220</v>
      </c>
      <c r="B85" s="261">
        <f>SUM(B86:B93)</f>
        <v>57</v>
      </c>
      <c r="C85" s="266">
        <f>SUM(C86:C93)</f>
        <v>57</v>
      </c>
      <c r="D85" s="263">
        <f>C85/B85</f>
        <v>1</v>
      </c>
      <c r="E85" s="269" t="s">
        <v>221</v>
      </c>
      <c r="F85" s="270"/>
      <c r="G85" s="271"/>
      <c r="H85" s="267"/>
    </row>
    <row r="86" spans="1:8" s="243" customFormat="1" ht="24.75" customHeight="1">
      <c r="A86" s="268" t="s">
        <v>99</v>
      </c>
      <c r="B86" s="261"/>
      <c r="C86" s="266"/>
      <c r="D86" s="263"/>
      <c r="E86" s="269" t="s">
        <v>222</v>
      </c>
      <c r="F86" s="270">
        <v>80</v>
      </c>
      <c r="G86" s="271">
        <v>80</v>
      </c>
      <c r="H86" s="267">
        <f>G86/F86</f>
        <v>1</v>
      </c>
    </row>
    <row r="87" spans="1:8" s="243" customFormat="1" ht="24.75" customHeight="1">
      <c r="A87" s="268" t="s">
        <v>100</v>
      </c>
      <c r="B87" s="261"/>
      <c r="C87" s="266"/>
      <c r="D87" s="263"/>
      <c r="E87" s="269" t="s">
        <v>223</v>
      </c>
      <c r="F87" s="270"/>
      <c r="G87" s="271"/>
      <c r="H87" s="267"/>
    </row>
    <row r="88" spans="1:8" s="243" customFormat="1" ht="24.75" customHeight="1">
      <c r="A88" s="268" t="s">
        <v>101</v>
      </c>
      <c r="B88" s="261"/>
      <c r="C88" s="266"/>
      <c r="D88" s="263"/>
      <c r="E88" s="269" t="s">
        <v>224</v>
      </c>
      <c r="F88" s="270"/>
      <c r="G88" s="271"/>
      <c r="H88" s="267"/>
    </row>
    <row r="89" spans="1:8" s="243" customFormat="1" ht="24.75" customHeight="1">
      <c r="A89" s="268" t="s">
        <v>225</v>
      </c>
      <c r="B89" s="261">
        <v>57</v>
      </c>
      <c r="C89" s="266">
        <v>57</v>
      </c>
      <c r="D89" s="263">
        <f>C89/B89</f>
        <v>1</v>
      </c>
      <c r="E89" s="269" t="s">
        <v>226</v>
      </c>
      <c r="F89" s="270"/>
      <c r="G89" s="271"/>
      <c r="H89" s="267"/>
    </row>
    <row r="90" spans="1:8" s="243" customFormat="1" ht="24.75" customHeight="1">
      <c r="A90" s="268" t="s">
        <v>227</v>
      </c>
      <c r="B90" s="261"/>
      <c r="C90" s="266"/>
      <c r="D90" s="263"/>
      <c r="E90" s="269" t="s">
        <v>228</v>
      </c>
      <c r="F90" s="270"/>
      <c r="G90" s="271"/>
      <c r="H90" s="267"/>
    </row>
    <row r="91" spans="1:8" s="243" customFormat="1" ht="24.75" customHeight="1">
      <c r="A91" s="268" t="s">
        <v>197</v>
      </c>
      <c r="B91" s="261"/>
      <c r="C91" s="266"/>
      <c r="D91" s="263"/>
      <c r="E91" s="269" t="s">
        <v>229</v>
      </c>
      <c r="F91" s="270">
        <f>SUM(F92:F98)</f>
        <v>65</v>
      </c>
      <c r="G91" s="271">
        <f>SUM(G92:G98)</f>
        <v>56</v>
      </c>
      <c r="H91" s="267">
        <f>G91/F91</f>
        <v>0.8615384615384616</v>
      </c>
    </row>
    <row r="92" spans="1:8" s="243" customFormat="1" ht="24.75" customHeight="1">
      <c r="A92" s="268" t="s">
        <v>114</v>
      </c>
      <c r="B92" s="261"/>
      <c r="C92" s="266"/>
      <c r="D92" s="263"/>
      <c r="E92" s="269" t="s">
        <v>230</v>
      </c>
      <c r="F92" s="270">
        <v>65</v>
      </c>
      <c r="G92" s="271">
        <v>56</v>
      </c>
      <c r="H92" s="267">
        <f>G92/F92</f>
        <v>0.8615384615384616</v>
      </c>
    </row>
    <row r="93" spans="1:8" s="243" customFormat="1" ht="24.75" customHeight="1">
      <c r="A93" s="268" t="s">
        <v>231</v>
      </c>
      <c r="B93" s="261"/>
      <c r="C93" s="266"/>
      <c r="D93" s="263"/>
      <c r="E93" s="269" t="s">
        <v>232</v>
      </c>
      <c r="F93" s="270"/>
      <c r="G93" s="271"/>
      <c r="H93" s="267"/>
    </row>
    <row r="94" spans="1:8" s="243" customFormat="1" ht="24.75" customHeight="1">
      <c r="A94" s="268" t="s">
        <v>233</v>
      </c>
      <c r="B94" s="261"/>
      <c r="C94" s="266"/>
      <c r="D94" s="263"/>
      <c r="E94" s="269" t="s">
        <v>234</v>
      </c>
      <c r="F94" s="270"/>
      <c r="G94" s="271"/>
      <c r="H94" s="267"/>
    </row>
    <row r="95" spans="1:8" s="243" customFormat="1" ht="24.75" customHeight="1">
      <c r="A95" s="268" t="s">
        <v>99</v>
      </c>
      <c r="B95" s="261"/>
      <c r="C95" s="266"/>
      <c r="D95" s="263"/>
      <c r="E95" s="269" t="s">
        <v>235</v>
      </c>
      <c r="F95" s="270"/>
      <c r="G95" s="271"/>
      <c r="H95" s="267"/>
    </row>
    <row r="96" spans="1:8" s="243" customFormat="1" ht="24.75" customHeight="1">
      <c r="A96" s="268" t="s">
        <v>100</v>
      </c>
      <c r="B96" s="261"/>
      <c r="C96" s="266"/>
      <c r="D96" s="263"/>
      <c r="E96" s="269" t="s">
        <v>236</v>
      </c>
      <c r="F96" s="270"/>
      <c r="G96" s="271"/>
      <c r="H96" s="267"/>
    </row>
    <row r="97" spans="1:8" s="243" customFormat="1" ht="24.75" customHeight="1">
      <c r="A97" s="268" t="s">
        <v>101</v>
      </c>
      <c r="B97" s="261"/>
      <c r="C97" s="266"/>
      <c r="D97" s="263"/>
      <c r="E97" s="269" t="s">
        <v>237</v>
      </c>
      <c r="F97" s="270"/>
      <c r="G97" s="271"/>
      <c r="H97" s="267"/>
    </row>
    <row r="98" spans="1:8" s="243" customFormat="1" ht="24.75" customHeight="1">
      <c r="A98" s="268" t="s">
        <v>238</v>
      </c>
      <c r="B98" s="261"/>
      <c r="C98" s="266"/>
      <c r="D98" s="263"/>
      <c r="E98" s="269" t="s">
        <v>239</v>
      </c>
      <c r="F98" s="270"/>
      <c r="G98" s="271"/>
      <c r="H98" s="267"/>
    </row>
    <row r="99" spans="1:8" s="243" customFormat="1" ht="24.75" customHeight="1">
      <c r="A99" s="268" t="s">
        <v>240</v>
      </c>
      <c r="B99" s="261"/>
      <c r="C99" s="266"/>
      <c r="D99" s="263"/>
      <c r="E99" s="269" t="s">
        <v>241</v>
      </c>
      <c r="F99" s="270"/>
      <c r="G99" s="271"/>
      <c r="H99" s="267"/>
    </row>
    <row r="100" spans="1:8" s="243" customFormat="1" ht="24.75" customHeight="1">
      <c r="A100" s="268" t="s">
        <v>242</v>
      </c>
      <c r="B100" s="261"/>
      <c r="C100" s="266"/>
      <c r="D100" s="263"/>
      <c r="E100" s="269" t="s">
        <v>243</v>
      </c>
      <c r="F100" s="270"/>
      <c r="G100" s="271"/>
      <c r="H100" s="267"/>
    </row>
    <row r="101" spans="1:8" s="243" customFormat="1" ht="24.75" customHeight="1">
      <c r="A101" s="268" t="s">
        <v>197</v>
      </c>
      <c r="B101" s="261"/>
      <c r="C101" s="266"/>
      <c r="D101" s="263"/>
      <c r="E101" s="269" t="s">
        <v>244</v>
      </c>
      <c r="F101" s="270"/>
      <c r="G101" s="271"/>
      <c r="H101" s="267"/>
    </row>
    <row r="102" spans="1:8" s="243" customFormat="1" ht="24.75" customHeight="1">
      <c r="A102" s="268" t="s">
        <v>114</v>
      </c>
      <c r="B102" s="261"/>
      <c r="C102" s="266"/>
      <c r="D102" s="263"/>
      <c r="E102" s="269" t="s">
        <v>245</v>
      </c>
      <c r="F102" s="270"/>
      <c r="G102" s="271"/>
      <c r="H102" s="267"/>
    </row>
    <row r="103" spans="1:8" s="243" customFormat="1" ht="24.75" customHeight="1">
      <c r="A103" s="268" t="s">
        <v>246</v>
      </c>
      <c r="B103" s="261"/>
      <c r="C103" s="266"/>
      <c r="D103" s="263"/>
      <c r="E103" s="269" t="s">
        <v>247</v>
      </c>
      <c r="F103" s="270"/>
      <c r="G103" s="271"/>
      <c r="H103" s="267"/>
    </row>
    <row r="104" spans="1:8" s="243" customFormat="1" ht="24.75" customHeight="1">
      <c r="A104" s="268" t="s">
        <v>248</v>
      </c>
      <c r="B104" s="261"/>
      <c r="C104" s="266"/>
      <c r="D104" s="263"/>
      <c r="E104" s="269" t="s">
        <v>249</v>
      </c>
      <c r="F104" s="270"/>
      <c r="G104" s="271"/>
      <c r="H104" s="267"/>
    </row>
    <row r="105" spans="1:8" s="243" customFormat="1" ht="24.75" customHeight="1">
      <c r="A105" s="268" t="s">
        <v>99</v>
      </c>
      <c r="B105" s="261"/>
      <c r="C105" s="266"/>
      <c r="D105" s="263"/>
      <c r="E105" s="269" t="s">
        <v>250</v>
      </c>
      <c r="F105" s="270"/>
      <c r="G105" s="271"/>
      <c r="H105" s="267"/>
    </row>
    <row r="106" spans="1:8" s="243" customFormat="1" ht="24.75" customHeight="1">
      <c r="A106" s="268" t="s">
        <v>100</v>
      </c>
      <c r="B106" s="261"/>
      <c r="C106" s="266"/>
      <c r="D106" s="263"/>
      <c r="E106" s="269" t="s">
        <v>251</v>
      </c>
      <c r="F106" s="270"/>
      <c r="G106" s="271"/>
      <c r="H106" s="267"/>
    </row>
    <row r="107" spans="1:8" s="243" customFormat="1" ht="24.75" customHeight="1">
      <c r="A107" s="268" t="s">
        <v>101</v>
      </c>
      <c r="B107" s="261"/>
      <c r="C107" s="266"/>
      <c r="D107" s="263"/>
      <c r="E107" s="269" t="s">
        <v>252</v>
      </c>
      <c r="F107" s="270"/>
      <c r="G107" s="271"/>
      <c r="H107" s="267"/>
    </row>
    <row r="108" spans="1:8" s="243" customFormat="1" ht="24.75" customHeight="1">
      <c r="A108" s="268" t="s">
        <v>253</v>
      </c>
      <c r="B108" s="261"/>
      <c r="C108" s="266"/>
      <c r="D108" s="263"/>
      <c r="E108" s="269" t="s">
        <v>254</v>
      </c>
      <c r="F108" s="270"/>
      <c r="G108" s="271"/>
      <c r="H108" s="267"/>
    </row>
    <row r="109" spans="1:8" s="243" customFormat="1" ht="24.75" customHeight="1">
      <c r="A109" s="268" t="s">
        <v>255</v>
      </c>
      <c r="B109" s="261"/>
      <c r="C109" s="266"/>
      <c r="D109" s="263"/>
      <c r="E109" s="269" t="s">
        <v>256</v>
      </c>
      <c r="F109" s="270"/>
      <c r="G109" s="271"/>
      <c r="H109" s="267"/>
    </row>
    <row r="110" spans="1:8" s="243" customFormat="1" ht="24.75" customHeight="1">
      <c r="A110" s="268" t="s">
        <v>257</v>
      </c>
      <c r="B110" s="261"/>
      <c r="C110" s="266"/>
      <c r="D110" s="263"/>
      <c r="E110" s="269" t="s">
        <v>258</v>
      </c>
      <c r="F110" s="270"/>
      <c r="G110" s="271"/>
      <c r="H110" s="267"/>
    </row>
    <row r="111" spans="1:8" s="243" customFormat="1" ht="24.75" customHeight="1">
      <c r="A111" s="268" t="s">
        <v>259</v>
      </c>
      <c r="B111" s="261"/>
      <c r="C111" s="266"/>
      <c r="D111" s="263"/>
      <c r="E111" s="269" t="s">
        <v>260</v>
      </c>
      <c r="F111" s="270"/>
      <c r="G111" s="271"/>
      <c r="H111" s="267"/>
    </row>
    <row r="112" spans="1:8" s="243" customFormat="1" ht="24.75" customHeight="1">
      <c r="A112" s="268" t="s">
        <v>261</v>
      </c>
      <c r="B112" s="261"/>
      <c r="C112" s="266"/>
      <c r="D112" s="263"/>
      <c r="E112" s="269" t="s">
        <v>262</v>
      </c>
      <c r="F112" s="270"/>
      <c r="G112" s="271"/>
      <c r="H112" s="267"/>
    </row>
    <row r="113" spans="1:8" s="243" customFormat="1" ht="24.75" customHeight="1">
      <c r="A113" s="268" t="s">
        <v>263</v>
      </c>
      <c r="B113" s="261"/>
      <c r="C113" s="266"/>
      <c r="D113" s="263"/>
      <c r="E113" s="269" t="s">
        <v>264</v>
      </c>
      <c r="F113" s="270"/>
      <c r="G113" s="271"/>
      <c r="H113" s="267"/>
    </row>
    <row r="114" spans="1:8" s="243" customFormat="1" ht="24.75" customHeight="1">
      <c r="A114" s="268" t="s">
        <v>265</v>
      </c>
      <c r="B114" s="261"/>
      <c r="C114" s="266"/>
      <c r="D114" s="263"/>
      <c r="E114" s="269" t="s">
        <v>266</v>
      </c>
      <c r="F114" s="270"/>
      <c r="G114" s="271"/>
      <c r="H114" s="267"/>
    </row>
    <row r="115" spans="1:8" s="243" customFormat="1" ht="24.75" customHeight="1">
      <c r="A115" s="268" t="s">
        <v>267</v>
      </c>
      <c r="B115" s="261"/>
      <c r="C115" s="266"/>
      <c r="D115" s="263"/>
      <c r="E115" s="269" t="s">
        <v>268</v>
      </c>
      <c r="F115" s="270"/>
      <c r="G115" s="271"/>
      <c r="H115" s="267"/>
    </row>
    <row r="116" spans="1:8" s="243" customFormat="1" ht="24.75" customHeight="1">
      <c r="A116" s="268" t="s">
        <v>269</v>
      </c>
      <c r="B116" s="261"/>
      <c r="C116" s="266"/>
      <c r="D116" s="263"/>
      <c r="E116" s="269" t="s">
        <v>270</v>
      </c>
      <c r="F116" s="270"/>
      <c r="G116" s="271"/>
      <c r="H116" s="267"/>
    </row>
    <row r="117" spans="1:8" s="243" customFormat="1" ht="24.75" customHeight="1">
      <c r="A117" s="268" t="s">
        <v>114</v>
      </c>
      <c r="B117" s="261"/>
      <c r="C117" s="266"/>
      <c r="D117" s="263"/>
      <c r="E117" s="269" t="s">
        <v>271</v>
      </c>
      <c r="F117" s="270"/>
      <c r="G117" s="271"/>
      <c r="H117" s="267"/>
    </row>
    <row r="118" spans="1:8" s="243" customFormat="1" ht="24.75" customHeight="1">
      <c r="A118" s="268" t="s">
        <v>272</v>
      </c>
      <c r="B118" s="261"/>
      <c r="C118" s="266"/>
      <c r="D118" s="263"/>
      <c r="E118" s="269" t="s">
        <v>273</v>
      </c>
      <c r="F118" s="270"/>
      <c r="G118" s="271"/>
      <c r="H118" s="267"/>
    </row>
    <row r="119" spans="1:8" s="243" customFormat="1" ht="24.75" customHeight="1">
      <c r="A119" s="268" t="s">
        <v>274</v>
      </c>
      <c r="B119" s="261">
        <f>SUM(B120:B127)</f>
        <v>3</v>
      </c>
      <c r="C119" s="266">
        <f>SUM(C120:C127)</f>
        <v>2</v>
      </c>
      <c r="D119" s="263">
        <f>C119/B119</f>
        <v>0.6666666666666666</v>
      </c>
      <c r="E119" s="269" t="s">
        <v>275</v>
      </c>
      <c r="F119" s="270"/>
      <c r="G119" s="271"/>
      <c r="H119" s="267"/>
    </row>
    <row r="120" spans="1:8" s="243" customFormat="1" ht="24.75" customHeight="1">
      <c r="A120" s="268" t="s">
        <v>99</v>
      </c>
      <c r="B120" s="261"/>
      <c r="C120" s="266"/>
      <c r="D120" s="263"/>
      <c r="E120" s="269" t="s">
        <v>276</v>
      </c>
      <c r="F120" s="270"/>
      <c r="G120" s="271"/>
      <c r="H120" s="267"/>
    </row>
    <row r="121" spans="1:8" s="243" customFormat="1" ht="24.75" customHeight="1">
      <c r="A121" s="268" t="s">
        <v>100</v>
      </c>
      <c r="B121" s="261"/>
      <c r="C121" s="266"/>
      <c r="D121" s="263"/>
      <c r="E121" s="269" t="s">
        <v>277</v>
      </c>
      <c r="F121" s="270"/>
      <c r="G121" s="271"/>
      <c r="H121" s="267"/>
    </row>
    <row r="122" spans="1:8" s="243" customFormat="1" ht="24.75" customHeight="1">
      <c r="A122" s="268" t="s">
        <v>101</v>
      </c>
      <c r="B122" s="261"/>
      <c r="C122" s="266"/>
      <c r="D122" s="263"/>
      <c r="E122" s="269" t="s">
        <v>278</v>
      </c>
      <c r="F122" s="270"/>
      <c r="G122" s="271"/>
      <c r="H122" s="267"/>
    </row>
    <row r="123" spans="1:8" s="243" customFormat="1" ht="24.75" customHeight="1">
      <c r="A123" s="268" t="s">
        <v>279</v>
      </c>
      <c r="B123" s="261"/>
      <c r="C123" s="266"/>
      <c r="D123" s="263"/>
      <c r="E123" s="269" t="s">
        <v>280</v>
      </c>
      <c r="F123" s="270"/>
      <c r="G123" s="271"/>
      <c r="H123" s="267"/>
    </row>
    <row r="124" spans="1:8" s="243" customFormat="1" ht="24.75" customHeight="1">
      <c r="A124" s="268" t="s">
        <v>281</v>
      </c>
      <c r="B124" s="261"/>
      <c r="C124" s="266"/>
      <c r="D124" s="263"/>
      <c r="E124" s="269" t="s">
        <v>282</v>
      </c>
      <c r="F124" s="270"/>
      <c r="G124" s="271"/>
      <c r="H124" s="267"/>
    </row>
    <row r="125" spans="1:8" s="243" customFormat="1" ht="24.75" customHeight="1">
      <c r="A125" s="268" t="s">
        <v>283</v>
      </c>
      <c r="B125" s="261"/>
      <c r="C125" s="266"/>
      <c r="D125" s="263"/>
      <c r="E125" s="269" t="s">
        <v>284</v>
      </c>
      <c r="F125" s="270"/>
      <c r="G125" s="271"/>
      <c r="H125" s="267"/>
    </row>
    <row r="126" spans="1:8" s="243" customFormat="1" ht="24.75" customHeight="1">
      <c r="A126" s="268" t="s">
        <v>114</v>
      </c>
      <c r="B126" s="261"/>
      <c r="C126" s="266"/>
      <c r="D126" s="263"/>
      <c r="E126" s="269" t="s">
        <v>285</v>
      </c>
      <c r="F126" s="270"/>
      <c r="G126" s="271"/>
      <c r="H126" s="267"/>
    </row>
    <row r="127" spans="1:8" s="243" customFormat="1" ht="24.75" customHeight="1">
      <c r="A127" s="268" t="s">
        <v>286</v>
      </c>
      <c r="B127" s="261">
        <v>3</v>
      </c>
      <c r="C127" s="266">
        <v>2</v>
      </c>
      <c r="D127" s="263">
        <f>C127/B127</f>
        <v>0.6666666666666666</v>
      </c>
      <c r="E127" s="269" t="s">
        <v>287</v>
      </c>
      <c r="F127" s="270"/>
      <c r="G127" s="271"/>
      <c r="H127" s="267"/>
    </row>
    <row r="128" spans="1:8" s="243" customFormat="1" ht="24.75" customHeight="1">
      <c r="A128" s="268" t="s">
        <v>288</v>
      </c>
      <c r="B128" s="261"/>
      <c r="C128" s="266"/>
      <c r="D128" s="263"/>
      <c r="E128" s="269" t="s">
        <v>289</v>
      </c>
      <c r="F128" s="270"/>
      <c r="G128" s="271"/>
      <c r="H128" s="267"/>
    </row>
    <row r="129" spans="1:8" s="243" customFormat="1" ht="24.75" customHeight="1">
      <c r="A129" s="268" t="s">
        <v>99</v>
      </c>
      <c r="B129" s="261"/>
      <c r="C129" s="266"/>
      <c r="D129" s="263"/>
      <c r="E129" s="269" t="s">
        <v>290</v>
      </c>
      <c r="F129" s="270"/>
      <c r="G129" s="271"/>
      <c r="H129" s="267"/>
    </row>
    <row r="130" spans="1:8" s="243" customFormat="1" ht="24.75" customHeight="1">
      <c r="A130" s="268" t="s">
        <v>100</v>
      </c>
      <c r="B130" s="261"/>
      <c r="C130" s="266"/>
      <c r="D130" s="263"/>
      <c r="E130" s="269" t="s">
        <v>291</v>
      </c>
      <c r="F130" s="270"/>
      <c r="G130" s="271"/>
      <c r="H130" s="267"/>
    </row>
    <row r="131" spans="1:8" s="243" customFormat="1" ht="24.75" customHeight="1">
      <c r="A131" s="268" t="s">
        <v>101</v>
      </c>
      <c r="B131" s="261"/>
      <c r="C131" s="266"/>
      <c r="D131" s="263"/>
      <c r="E131" s="269" t="s">
        <v>292</v>
      </c>
      <c r="F131" s="270"/>
      <c r="G131" s="271"/>
      <c r="H131" s="267"/>
    </row>
    <row r="132" spans="1:8" s="243" customFormat="1" ht="24.75" customHeight="1">
      <c r="A132" s="268" t="s">
        <v>293</v>
      </c>
      <c r="B132" s="261"/>
      <c r="C132" s="266"/>
      <c r="D132" s="263"/>
      <c r="E132" s="269" t="s">
        <v>294</v>
      </c>
      <c r="F132" s="270"/>
      <c r="G132" s="271"/>
      <c r="H132" s="267"/>
    </row>
    <row r="133" spans="1:8" s="243" customFormat="1" ht="24.75" customHeight="1">
      <c r="A133" s="268" t="s">
        <v>295</v>
      </c>
      <c r="B133" s="261"/>
      <c r="C133" s="266"/>
      <c r="D133" s="263"/>
      <c r="E133" s="269" t="s">
        <v>296</v>
      </c>
      <c r="F133" s="270"/>
      <c r="G133" s="271"/>
      <c r="H133" s="267"/>
    </row>
    <row r="134" spans="1:8" s="243" customFormat="1" ht="24.75" customHeight="1">
      <c r="A134" s="268" t="s">
        <v>297</v>
      </c>
      <c r="B134" s="261"/>
      <c r="C134" s="266"/>
      <c r="D134" s="263"/>
      <c r="E134" s="269" t="s">
        <v>298</v>
      </c>
      <c r="F134" s="270"/>
      <c r="G134" s="271"/>
      <c r="H134" s="267"/>
    </row>
    <row r="135" spans="1:8" s="243" customFormat="1" ht="24.75" customHeight="1">
      <c r="A135" s="268" t="s">
        <v>299</v>
      </c>
      <c r="B135" s="261"/>
      <c r="C135" s="266"/>
      <c r="D135" s="263"/>
      <c r="E135" s="269" t="s">
        <v>300</v>
      </c>
      <c r="F135" s="270"/>
      <c r="G135" s="271"/>
      <c r="H135" s="267"/>
    </row>
    <row r="136" spans="1:8" s="243" customFormat="1" ht="24.75" customHeight="1">
      <c r="A136" s="268" t="s">
        <v>301</v>
      </c>
      <c r="B136" s="261"/>
      <c r="C136" s="266"/>
      <c r="D136" s="263"/>
      <c r="E136" s="269" t="s">
        <v>302</v>
      </c>
      <c r="F136" s="270"/>
      <c r="G136" s="271"/>
      <c r="H136" s="267"/>
    </row>
    <row r="137" spans="1:8" s="243" customFormat="1" ht="24.75" customHeight="1">
      <c r="A137" s="268" t="s">
        <v>114</v>
      </c>
      <c r="B137" s="261"/>
      <c r="C137" s="266"/>
      <c r="D137" s="263"/>
      <c r="E137" s="269" t="s">
        <v>303</v>
      </c>
      <c r="F137" s="270"/>
      <c r="G137" s="271"/>
      <c r="H137" s="267"/>
    </row>
    <row r="138" spans="1:8" s="243" customFormat="1" ht="24.75" customHeight="1">
      <c r="A138" s="268" t="s">
        <v>304</v>
      </c>
      <c r="B138" s="261"/>
      <c r="C138" s="266"/>
      <c r="D138" s="263"/>
      <c r="E138" s="269" t="s">
        <v>305</v>
      </c>
      <c r="F138" s="270"/>
      <c r="G138" s="271"/>
      <c r="H138" s="267"/>
    </row>
    <row r="139" spans="1:8" s="243" customFormat="1" ht="24.75" customHeight="1">
      <c r="A139" s="268" t="s">
        <v>306</v>
      </c>
      <c r="B139" s="261"/>
      <c r="C139" s="266"/>
      <c r="D139" s="263"/>
      <c r="E139" s="269" t="s">
        <v>99</v>
      </c>
      <c r="F139" s="270"/>
      <c r="G139" s="271"/>
      <c r="H139" s="267"/>
    </row>
    <row r="140" spans="1:8" s="243" customFormat="1" ht="24.75" customHeight="1">
      <c r="A140" s="268" t="s">
        <v>99</v>
      </c>
      <c r="B140" s="261"/>
      <c r="C140" s="266"/>
      <c r="D140" s="263"/>
      <c r="E140" s="269" t="s">
        <v>100</v>
      </c>
      <c r="F140" s="270"/>
      <c r="G140" s="271"/>
      <c r="H140" s="267"/>
    </row>
    <row r="141" spans="1:8" s="243" customFormat="1" ht="24.75" customHeight="1">
      <c r="A141" s="268" t="s">
        <v>100</v>
      </c>
      <c r="B141" s="261"/>
      <c r="C141" s="266"/>
      <c r="D141" s="263"/>
      <c r="E141" s="269" t="s">
        <v>101</v>
      </c>
      <c r="F141" s="270"/>
      <c r="G141" s="271"/>
      <c r="H141" s="267"/>
    </row>
    <row r="142" spans="1:8" s="243" customFormat="1" ht="24.75" customHeight="1">
      <c r="A142" s="268" t="s">
        <v>101</v>
      </c>
      <c r="B142" s="261"/>
      <c r="C142" s="266"/>
      <c r="D142" s="263"/>
      <c r="E142" s="269" t="s">
        <v>307</v>
      </c>
      <c r="F142" s="270"/>
      <c r="G142" s="271"/>
      <c r="H142" s="267"/>
    </row>
    <row r="143" spans="1:8" s="243" customFormat="1" ht="24.75" customHeight="1">
      <c r="A143" s="268" t="s">
        <v>308</v>
      </c>
      <c r="B143" s="261"/>
      <c r="C143" s="266"/>
      <c r="D143" s="263"/>
      <c r="E143" s="269" t="s">
        <v>309</v>
      </c>
      <c r="F143" s="270"/>
      <c r="G143" s="271"/>
      <c r="H143" s="267"/>
    </row>
    <row r="144" spans="1:8" s="243" customFormat="1" ht="24.75" customHeight="1">
      <c r="A144" s="268" t="s">
        <v>310</v>
      </c>
      <c r="B144" s="261"/>
      <c r="C144" s="266"/>
      <c r="D144" s="263"/>
      <c r="E144" s="269" t="s">
        <v>311</v>
      </c>
      <c r="F144" s="270"/>
      <c r="G144" s="271"/>
      <c r="H144" s="267"/>
    </row>
    <row r="145" spans="1:8" s="243" customFormat="1" ht="24.75" customHeight="1">
      <c r="A145" s="268" t="s">
        <v>312</v>
      </c>
      <c r="B145" s="261"/>
      <c r="C145" s="266"/>
      <c r="D145" s="263"/>
      <c r="E145" s="269" t="s">
        <v>313</v>
      </c>
      <c r="F145" s="270"/>
      <c r="G145" s="271"/>
      <c r="H145" s="267"/>
    </row>
    <row r="146" spans="1:8" s="243" customFormat="1" ht="24.75" customHeight="1">
      <c r="A146" s="268" t="s">
        <v>314</v>
      </c>
      <c r="B146" s="261"/>
      <c r="C146" s="266"/>
      <c r="D146" s="263"/>
      <c r="E146" s="269" t="s">
        <v>315</v>
      </c>
      <c r="F146" s="270"/>
      <c r="G146" s="271"/>
      <c r="H146" s="267"/>
    </row>
    <row r="147" spans="1:8" s="243" customFormat="1" ht="24.75" customHeight="1">
      <c r="A147" s="268" t="s">
        <v>316</v>
      </c>
      <c r="B147" s="261"/>
      <c r="C147" s="266"/>
      <c r="D147" s="263"/>
      <c r="E147" s="269" t="s">
        <v>317</v>
      </c>
      <c r="F147" s="270"/>
      <c r="G147" s="271"/>
      <c r="H147" s="267"/>
    </row>
    <row r="148" spans="1:8" s="243" customFormat="1" ht="24.75" customHeight="1">
      <c r="A148" s="268" t="s">
        <v>318</v>
      </c>
      <c r="B148" s="261"/>
      <c r="C148" s="266"/>
      <c r="D148" s="263"/>
      <c r="E148" s="269" t="s">
        <v>319</v>
      </c>
      <c r="F148" s="270"/>
      <c r="G148" s="271"/>
      <c r="H148" s="267"/>
    </row>
    <row r="149" spans="1:8" s="243" customFormat="1" ht="24.75" customHeight="1">
      <c r="A149" s="268" t="s">
        <v>114</v>
      </c>
      <c r="B149" s="261"/>
      <c r="C149" s="266"/>
      <c r="D149" s="263"/>
      <c r="E149" s="269" t="s">
        <v>197</v>
      </c>
      <c r="F149" s="270"/>
      <c r="G149" s="271"/>
      <c r="H149" s="267"/>
    </row>
    <row r="150" spans="1:8" s="243" customFormat="1" ht="24.75" customHeight="1">
      <c r="A150" s="268" t="s">
        <v>320</v>
      </c>
      <c r="B150" s="261"/>
      <c r="C150" s="266"/>
      <c r="D150" s="263"/>
      <c r="E150" s="269" t="s">
        <v>321</v>
      </c>
      <c r="F150" s="270"/>
      <c r="G150" s="271"/>
      <c r="H150" s="267"/>
    </row>
    <row r="151" spans="1:8" s="243" customFormat="1" ht="24.75" customHeight="1">
      <c r="A151" s="268" t="s">
        <v>322</v>
      </c>
      <c r="B151" s="261"/>
      <c r="C151" s="266"/>
      <c r="D151" s="263"/>
      <c r="E151" s="269" t="s">
        <v>114</v>
      </c>
      <c r="F151" s="270"/>
      <c r="G151" s="271"/>
      <c r="H151" s="267"/>
    </row>
    <row r="152" spans="1:8" s="243" customFormat="1" ht="24.75" customHeight="1">
      <c r="A152" s="268" t="s">
        <v>99</v>
      </c>
      <c r="B152" s="261"/>
      <c r="C152" s="266"/>
      <c r="D152" s="263"/>
      <c r="E152" s="269" t="s">
        <v>323</v>
      </c>
      <c r="F152" s="270"/>
      <c r="G152" s="271"/>
      <c r="H152" s="267"/>
    </row>
    <row r="153" spans="1:8" s="243" customFormat="1" ht="24.75" customHeight="1">
      <c r="A153" s="268" t="s">
        <v>100</v>
      </c>
      <c r="B153" s="261"/>
      <c r="C153" s="266"/>
      <c r="D153" s="263"/>
      <c r="E153" s="269" t="s">
        <v>324</v>
      </c>
      <c r="F153" s="270"/>
      <c r="G153" s="271"/>
      <c r="H153" s="267"/>
    </row>
    <row r="154" spans="1:8" s="243" customFormat="1" ht="24.75" customHeight="1">
      <c r="A154" s="268" t="s">
        <v>101</v>
      </c>
      <c r="B154" s="261"/>
      <c r="C154" s="266"/>
      <c r="D154" s="263"/>
      <c r="E154" s="269" t="s">
        <v>325</v>
      </c>
      <c r="F154" s="270"/>
      <c r="G154" s="271"/>
      <c r="H154" s="267"/>
    </row>
    <row r="155" spans="1:8" s="243" customFormat="1" ht="24.75" customHeight="1">
      <c r="A155" s="268" t="s">
        <v>326</v>
      </c>
      <c r="B155" s="261"/>
      <c r="C155" s="266"/>
      <c r="D155" s="263"/>
      <c r="E155" s="264" t="s">
        <v>327</v>
      </c>
      <c r="F155" s="270">
        <f>F156+F168+F170+F173+F177</f>
        <v>2083</v>
      </c>
      <c r="G155" s="271">
        <f>G156+G168+G170+G173+G177</f>
        <v>1253</v>
      </c>
      <c r="H155" s="267">
        <f>G155/F155</f>
        <v>0.6015362457993279</v>
      </c>
    </row>
    <row r="156" spans="1:8" s="243" customFormat="1" ht="24.75" customHeight="1">
      <c r="A156" s="268" t="s">
        <v>328</v>
      </c>
      <c r="B156" s="261"/>
      <c r="C156" s="266"/>
      <c r="D156" s="263"/>
      <c r="E156" s="269" t="s">
        <v>329</v>
      </c>
      <c r="F156" s="270">
        <f>SUM(F157:F167)</f>
        <v>694</v>
      </c>
      <c r="G156" s="271">
        <f>SUM(G157:G167)</f>
        <v>527</v>
      </c>
      <c r="H156" s="267">
        <f>G156/F156</f>
        <v>0.7593659942363112</v>
      </c>
    </row>
    <row r="157" spans="1:8" s="243" customFormat="1" ht="24.75" customHeight="1">
      <c r="A157" s="268" t="s">
        <v>330</v>
      </c>
      <c r="B157" s="261"/>
      <c r="C157" s="266"/>
      <c r="D157" s="263"/>
      <c r="E157" s="269" t="s">
        <v>99</v>
      </c>
      <c r="F157" s="270">
        <v>277</v>
      </c>
      <c r="G157" s="271"/>
      <c r="H157" s="267">
        <f>G157/F157</f>
        <v>0</v>
      </c>
    </row>
    <row r="158" spans="1:8" s="243" customFormat="1" ht="24.75" customHeight="1">
      <c r="A158" s="268" t="s">
        <v>197</v>
      </c>
      <c r="B158" s="261"/>
      <c r="C158" s="266"/>
      <c r="D158" s="263"/>
      <c r="E158" s="269" t="s">
        <v>100</v>
      </c>
      <c r="F158" s="270"/>
      <c r="G158" s="271"/>
      <c r="H158" s="267"/>
    </row>
    <row r="159" spans="1:8" s="243" customFormat="1" ht="24.75" customHeight="1">
      <c r="A159" s="268" t="s">
        <v>114</v>
      </c>
      <c r="B159" s="261"/>
      <c r="C159" s="266"/>
      <c r="D159" s="263"/>
      <c r="E159" s="269" t="s">
        <v>101</v>
      </c>
      <c r="F159" s="270"/>
      <c r="G159" s="271"/>
      <c r="H159" s="267"/>
    </row>
    <row r="160" spans="1:8" s="243" customFormat="1" ht="24.75" customHeight="1">
      <c r="A160" s="268" t="s">
        <v>331</v>
      </c>
      <c r="B160" s="261"/>
      <c r="C160" s="266"/>
      <c r="D160" s="263"/>
      <c r="E160" s="269" t="s">
        <v>332</v>
      </c>
      <c r="F160" s="270">
        <v>397</v>
      </c>
      <c r="G160" s="271">
        <v>512</v>
      </c>
      <c r="H160" s="267">
        <f>G160/F160</f>
        <v>1.2896725440806045</v>
      </c>
    </row>
    <row r="161" spans="1:8" s="243" customFormat="1" ht="24.75" customHeight="1">
      <c r="A161" s="268" t="s">
        <v>333</v>
      </c>
      <c r="B161" s="261"/>
      <c r="C161" s="266"/>
      <c r="D161" s="263"/>
      <c r="E161" s="269" t="s">
        <v>334</v>
      </c>
      <c r="F161" s="270"/>
      <c r="G161" s="271"/>
      <c r="H161" s="267"/>
    </row>
    <row r="162" spans="1:8" s="243" customFormat="1" ht="24.75" customHeight="1">
      <c r="A162" s="268" t="s">
        <v>99</v>
      </c>
      <c r="B162" s="261"/>
      <c r="C162" s="266"/>
      <c r="D162" s="263"/>
      <c r="E162" s="269" t="s">
        <v>335</v>
      </c>
      <c r="F162" s="270"/>
      <c r="G162" s="271"/>
      <c r="H162" s="267"/>
    </row>
    <row r="163" spans="1:8" s="243" customFormat="1" ht="24.75" customHeight="1">
      <c r="A163" s="268" t="s">
        <v>100</v>
      </c>
      <c r="B163" s="261"/>
      <c r="C163" s="266"/>
      <c r="D163" s="263"/>
      <c r="E163" s="269" t="s">
        <v>336</v>
      </c>
      <c r="F163" s="270"/>
      <c r="G163" s="271"/>
      <c r="H163" s="267"/>
    </row>
    <row r="164" spans="1:8" s="243" customFormat="1" ht="24.75" customHeight="1">
      <c r="A164" s="268" t="s">
        <v>101</v>
      </c>
      <c r="B164" s="261"/>
      <c r="C164" s="266"/>
      <c r="D164" s="263"/>
      <c r="E164" s="269" t="s">
        <v>337</v>
      </c>
      <c r="F164" s="270"/>
      <c r="G164" s="271"/>
      <c r="H164" s="267"/>
    </row>
    <row r="165" spans="1:8" s="243" customFormat="1" ht="24.75" customHeight="1">
      <c r="A165" s="268" t="s">
        <v>338</v>
      </c>
      <c r="B165" s="261"/>
      <c r="C165" s="266"/>
      <c r="D165" s="263"/>
      <c r="E165" s="269" t="s">
        <v>339</v>
      </c>
      <c r="F165" s="270"/>
      <c r="G165" s="271"/>
      <c r="H165" s="267"/>
    </row>
    <row r="166" spans="1:8" s="243" customFormat="1" ht="24.75" customHeight="1">
      <c r="A166" s="268" t="s">
        <v>340</v>
      </c>
      <c r="B166" s="261"/>
      <c r="C166" s="266"/>
      <c r="D166" s="263"/>
      <c r="E166" s="269" t="s">
        <v>341</v>
      </c>
      <c r="F166" s="270"/>
      <c r="G166" s="271"/>
      <c r="H166" s="267"/>
    </row>
    <row r="167" spans="1:8" s="243" customFormat="1" ht="24.75" customHeight="1">
      <c r="A167" s="268" t="s">
        <v>342</v>
      </c>
      <c r="B167" s="261"/>
      <c r="C167" s="266"/>
      <c r="D167" s="263"/>
      <c r="E167" s="269" t="s">
        <v>343</v>
      </c>
      <c r="F167" s="270">
        <v>20</v>
      </c>
      <c r="G167" s="271">
        <v>15</v>
      </c>
      <c r="H167" s="267">
        <f>G167/F167</f>
        <v>0.75</v>
      </c>
    </row>
    <row r="168" spans="1:8" s="243" customFormat="1" ht="24.75" customHeight="1">
      <c r="A168" s="268" t="s">
        <v>344</v>
      </c>
      <c r="B168" s="261"/>
      <c r="C168" s="266"/>
      <c r="D168" s="263"/>
      <c r="E168" s="269" t="s">
        <v>345</v>
      </c>
      <c r="F168" s="270">
        <f>F169</f>
        <v>280</v>
      </c>
      <c r="G168" s="271">
        <f>SUM(G169)</f>
        <v>259</v>
      </c>
      <c r="H168" s="267">
        <f>G168/F168</f>
        <v>0.925</v>
      </c>
    </row>
    <row r="169" spans="1:8" s="243" customFormat="1" ht="24.75" customHeight="1">
      <c r="A169" s="268" t="s">
        <v>346</v>
      </c>
      <c r="B169" s="261"/>
      <c r="C169" s="266"/>
      <c r="D169" s="263"/>
      <c r="E169" s="269" t="s">
        <v>347</v>
      </c>
      <c r="F169" s="270">
        <v>280</v>
      </c>
      <c r="G169" s="271">
        <v>259</v>
      </c>
      <c r="H169" s="267">
        <f>G169/F169</f>
        <v>0.925</v>
      </c>
    </row>
    <row r="170" spans="1:8" s="243" customFormat="1" ht="24.75" customHeight="1">
      <c r="A170" s="268" t="s">
        <v>348</v>
      </c>
      <c r="B170" s="261"/>
      <c r="C170" s="266"/>
      <c r="D170" s="263"/>
      <c r="E170" s="269" t="s">
        <v>349</v>
      </c>
      <c r="F170" s="270">
        <f>SUM(F171:F172)</f>
        <v>43</v>
      </c>
      <c r="G170" s="271">
        <f>SUM(G171:G172)</f>
        <v>25</v>
      </c>
      <c r="H170" s="267">
        <f>G170/F170</f>
        <v>0.5813953488372093</v>
      </c>
    </row>
    <row r="171" spans="1:8" s="243" customFormat="1" ht="24.75" customHeight="1">
      <c r="A171" s="268" t="s">
        <v>197</v>
      </c>
      <c r="B171" s="261"/>
      <c r="C171" s="266"/>
      <c r="D171" s="263"/>
      <c r="E171" s="269" t="s">
        <v>350</v>
      </c>
      <c r="F171" s="270"/>
      <c r="G171" s="271"/>
      <c r="H171" s="267"/>
    </row>
    <row r="172" spans="1:8" s="243" customFormat="1" ht="24.75" customHeight="1">
      <c r="A172" s="268" t="s">
        <v>114</v>
      </c>
      <c r="B172" s="261"/>
      <c r="C172" s="266"/>
      <c r="D172" s="263"/>
      <c r="E172" s="269" t="s">
        <v>351</v>
      </c>
      <c r="F172" s="270">
        <v>43</v>
      </c>
      <c r="G172" s="271">
        <v>25</v>
      </c>
      <c r="H172" s="267">
        <f>G172/F172</f>
        <v>0.5813953488372093</v>
      </c>
    </row>
    <row r="173" spans="1:8" s="243" customFormat="1" ht="24.75" customHeight="1">
      <c r="A173" s="268" t="s">
        <v>352</v>
      </c>
      <c r="B173" s="261"/>
      <c r="C173" s="266"/>
      <c r="D173" s="263"/>
      <c r="E173" s="269" t="s">
        <v>353</v>
      </c>
      <c r="F173" s="270">
        <f>F174</f>
        <v>676</v>
      </c>
      <c r="G173" s="271">
        <f>G174</f>
        <v>226</v>
      </c>
      <c r="H173" s="267">
        <f>G173/F173</f>
        <v>0.3343195266272189</v>
      </c>
    </row>
    <row r="174" spans="1:8" s="243" customFormat="1" ht="24.75" customHeight="1">
      <c r="A174" s="268" t="s">
        <v>354</v>
      </c>
      <c r="B174" s="261"/>
      <c r="C174" s="266"/>
      <c r="D174" s="263"/>
      <c r="E174" s="269" t="s">
        <v>355</v>
      </c>
      <c r="F174" s="270">
        <v>676</v>
      </c>
      <c r="G174" s="271">
        <v>226</v>
      </c>
      <c r="H174" s="267">
        <f>G174/F174</f>
        <v>0.3343195266272189</v>
      </c>
    </row>
    <row r="175" spans="1:8" s="243" customFormat="1" ht="24.75" customHeight="1">
      <c r="A175" s="268" t="s">
        <v>99</v>
      </c>
      <c r="B175" s="261"/>
      <c r="C175" s="266"/>
      <c r="D175" s="263"/>
      <c r="E175" s="269" t="s">
        <v>356</v>
      </c>
      <c r="F175" s="270"/>
      <c r="G175" s="271"/>
      <c r="H175" s="267"/>
    </row>
    <row r="176" spans="1:8" s="243" customFormat="1" ht="24.75" customHeight="1">
      <c r="A176" s="268" t="s">
        <v>100</v>
      </c>
      <c r="B176" s="261"/>
      <c r="C176" s="266"/>
      <c r="D176" s="263"/>
      <c r="E176" s="269" t="s">
        <v>357</v>
      </c>
      <c r="F176" s="270"/>
      <c r="G176" s="271"/>
      <c r="H176" s="267"/>
    </row>
    <row r="177" spans="1:8" s="243" customFormat="1" ht="24.75" customHeight="1">
      <c r="A177" s="268" t="s">
        <v>101</v>
      </c>
      <c r="B177" s="261"/>
      <c r="C177" s="266"/>
      <c r="D177" s="263"/>
      <c r="E177" s="269" t="s">
        <v>358</v>
      </c>
      <c r="F177" s="270">
        <f>F178</f>
        <v>390</v>
      </c>
      <c r="G177" s="271">
        <f>G178</f>
        <v>216</v>
      </c>
      <c r="H177" s="267">
        <f>G177/F177</f>
        <v>0.5538461538461539</v>
      </c>
    </row>
    <row r="178" spans="1:8" s="243" customFormat="1" ht="24.75" customHeight="1">
      <c r="A178" s="268" t="s">
        <v>359</v>
      </c>
      <c r="B178" s="261"/>
      <c r="C178" s="266"/>
      <c r="D178" s="263"/>
      <c r="E178" s="269" t="s">
        <v>360</v>
      </c>
      <c r="F178" s="270">
        <v>390</v>
      </c>
      <c r="G178" s="271">
        <v>216</v>
      </c>
      <c r="H178" s="267">
        <f>G178/F178</f>
        <v>0.5538461538461539</v>
      </c>
    </row>
    <row r="179" spans="1:8" s="243" customFormat="1" ht="24.75" customHeight="1">
      <c r="A179" s="268" t="s">
        <v>114</v>
      </c>
      <c r="B179" s="261"/>
      <c r="C179" s="266"/>
      <c r="D179" s="263"/>
      <c r="E179" s="264" t="s">
        <v>361</v>
      </c>
      <c r="F179" s="270">
        <f>F180+F205+F233+F288+F306</f>
        <v>679</v>
      </c>
      <c r="G179" s="271">
        <f>G180+G205+G233+G288+G306</f>
        <v>634</v>
      </c>
      <c r="H179" s="267">
        <f>G179/F179</f>
        <v>0.9337260677466863</v>
      </c>
    </row>
    <row r="180" spans="1:8" s="243" customFormat="1" ht="24.75" customHeight="1">
      <c r="A180" s="268" t="s">
        <v>362</v>
      </c>
      <c r="B180" s="261"/>
      <c r="C180" s="266"/>
      <c r="D180" s="263"/>
      <c r="E180" s="269" t="s">
        <v>363</v>
      </c>
      <c r="F180" s="270">
        <f>SUM(F181:F204)</f>
        <v>5</v>
      </c>
      <c r="G180" s="271">
        <f>SUM(G181:G204)</f>
        <v>4</v>
      </c>
      <c r="H180" s="267">
        <f>G180/F180</f>
        <v>0.8</v>
      </c>
    </row>
    <row r="181" spans="1:8" s="243" customFormat="1" ht="24.75" customHeight="1">
      <c r="A181" s="268" t="s">
        <v>364</v>
      </c>
      <c r="B181" s="261"/>
      <c r="C181" s="266"/>
      <c r="D181" s="263"/>
      <c r="E181" s="269" t="s">
        <v>99</v>
      </c>
      <c r="F181" s="270"/>
      <c r="G181" s="271"/>
      <c r="H181" s="267"/>
    </row>
    <row r="182" spans="1:8" s="243" customFormat="1" ht="24.75" customHeight="1">
      <c r="A182" s="268" t="s">
        <v>99</v>
      </c>
      <c r="B182" s="261"/>
      <c r="C182" s="266"/>
      <c r="D182" s="263"/>
      <c r="E182" s="269" t="s">
        <v>100</v>
      </c>
      <c r="F182" s="270"/>
      <c r="G182" s="271"/>
      <c r="H182" s="267"/>
    </row>
    <row r="183" spans="1:8" s="243" customFormat="1" ht="24.75" customHeight="1">
      <c r="A183" s="268" t="s">
        <v>100</v>
      </c>
      <c r="B183" s="261"/>
      <c r="C183" s="266"/>
      <c r="D183" s="263"/>
      <c r="E183" s="269" t="s">
        <v>101</v>
      </c>
      <c r="F183" s="270"/>
      <c r="G183" s="271"/>
      <c r="H183" s="267"/>
    </row>
    <row r="184" spans="1:8" s="243" customFormat="1" ht="24.75" customHeight="1">
      <c r="A184" s="268" t="s">
        <v>101</v>
      </c>
      <c r="B184" s="261"/>
      <c r="C184" s="266"/>
      <c r="D184" s="263"/>
      <c r="E184" s="269" t="s">
        <v>114</v>
      </c>
      <c r="F184" s="270"/>
      <c r="G184" s="271"/>
      <c r="H184" s="267"/>
    </row>
    <row r="185" spans="1:8" s="243" customFormat="1" ht="24.75" customHeight="1">
      <c r="A185" s="268" t="s">
        <v>365</v>
      </c>
      <c r="B185" s="261"/>
      <c r="C185" s="266"/>
      <c r="D185" s="263"/>
      <c r="E185" s="269" t="s">
        <v>366</v>
      </c>
      <c r="F185" s="270"/>
      <c r="G185" s="271"/>
      <c r="H185" s="267"/>
    </row>
    <row r="186" spans="1:8" s="243" customFormat="1" ht="24.75" customHeight="1">
      <c r="A186" s="268" t="s">
        <v>114</v>
      </c>
      <c r="B186" s="261"/>
      <c r="C186" s="266"/>
      <c r="D186" s="263"/>
      <c r="E186" s="269" t="s">
        <v>367</v>
      </c>
      <c r="F186" s="270"/>
      <c r="G186" s="271"/>
      <c r="H186" s="267"/>
    </row>
    <row r="187" spans="1:8" s="243" customFormat="1" ht="24.75" customHeight="1">
      <c r="A187" s="268" t="s">
        <v>368</v>
      </c>
      <c r="B187" s="261"/>
      <c r="C187" s="266"/>
      <c r="D187" s="263"/>
      <c r="E187" s="269" t="s">
        <v>369</v>
      </c>
      <c r="F187" s="270">
        <v>1</v>
      </c>
      <c r="G187" s="271">
        <v>1</v>
      </c>
      <c r="H187" s="267">
        <f>G187/F187</f>
        <v>1</v>
      </c>
    </row>
    <row r="188" spans="1:8" s="243" customFormat="1" ht="24.75" customHeight="1">
      <c r="A188" s="268" t="s">
        <v>370</v>
      </c>
      <c r="B188" s="261"/>
      <c r="C188" s="266"/>
      <c r="D188" s="263"/>
      <c r="E188" s="269" t="s">
        <v>371</v>
      </c>
      <c r="F188" s="270"/>
      <c r="G188" s="271"/>
      <c r="H188" s="267"/>
    </row>
    <row r="189" spans="1:8" s="243" customFormat="1" ht="24.75" customHeight="1">
      <c r="A189" s="268" t="s">
        <v>99</v>
      </c>
      <c r="B189" s="261"/>
      <c r="C189" s="266"/>
      <c r="D189" s="263"/>
      <c r="E189" s="269" t="s">
        <v>372</v>
      </c>
      <c r="F189" s="270"/>
      <c r="G189" s="271"/>
      <c r="H189" s="267"/>
    </row>
    <row r="190" spans="1:8" s="243" customFormat="1" ht="24.75" customHeight="1">
      <c r="A190" s="268" t="s">
        <v>100</v>
      </c>
      <c r="B190" s="261"/>
      <c r="C190" s="266"/>
      <c r="D190" s="263"/>
      <c r="E190" s="269" t="s">
        <v>373</v>
      </c>
      <c r="F190" s="270"/>
      <c r="G190" s="271"/>
      <c r="H190" s="267"/>
    </row>
    <row r="191" spans="1:8" s="243" customFormat="1" ht="24.75" customHeight="1">
      <c r="A191" s="268" t="s">
        <v>101</v>
      </c>
      <c r="B191" s="261"/>
      <c r="C191" s="266"/>
      <c r="D191" s="263"/>
      <c r="E191" s="269" t="s">
        <v>374</v>
      </c>
      <c r="F191" s="270"/>
      <c r="G191" s="271"/>
      <c r="H191" s="267"/>
    </row>
    <row r="192" spans="1:8" s="243" customFormat="1" ht="24.75" customHeight="1">
      <c r="A192" s="268" t="s">
        <v>375</v>
      </c>
      <c r="B192" s="261"/>
      <c r="C192" s="266"/>
      <c r="D192" s="263"/>
      <c r="E192" s="269" t="s">
        <v>376</v>
      </c>
      <c r="F192" s="270"/>
      <c r="G192" s="271"/>
      <c r="H192" s="267"/>
    </row>
    <row r="193" spans="1:8" s="243" customFormat="1" ht="24.75" customHeight="1">
      <c r="A193" s="268" t="s">
        <v>377</v>
      </c>
      <c r="B193" s="261"/>
      <c r="C193" s="266"/>
      <c r="D193" s="263"/>
      <c r="E193" s="269" t="s">
        <v>378</v>
      </c>
      <c r="F193" s="270"/>
      <c r="G193" s="271"/>
      <c r="H193" s="267"/>
    </row>
    <row r="194" spans="1:8" s="243" customFormat="1" ht="24.75" customHeight="1">
      <c r="A194" s="268" t="s">
        <v>379</v>
      </c>
      <c r="B194" s="261"/>
      <c r="C194" s="266"/>
      <c r="D194" s="263"/>
      <c r="E194" s="269" t="s">
        <v>380</v>
      </c>
      <c r="F194" s="270"/>
      <c r="G194" s="271"/>
      <c r="H194" s="267"/>
    </row>
    <row r="195" spans="1:8" s="243" customFormat="1" ht="24.75" customHeight="1">
      <c r="A195" s="268" t="s">
        <v>114</v>
      </c>
      <c r="B195" s="261"/>
      <c r="C195" s="266"/>
      <c r="D195" s="263"/>
      <c r="E195" s="269" t="s">
        <v>381</v>
      </c>
      <c r="F195" s="270"/>
      <c r="G195" s="271"/>
      <c r="H195" s="267"/>
    </row>
    <row r="196" spans="1:8" s="243" customFormat="1" ht="24.75" customHeight="1">
      <c r="A196" s="268" t="s">
        <v>382</v>
      </c>
      <c r="B196" s="261"/>
      <c r="C196" s="266"/>
      <c r="D196" s="263"/>
      <c r="E196" s="269" t="s">
        <v>383</v>
      </c>
      <c r="F196" s="270"/>
      <c r="G196" s="271"/>
      <c r="H196" s="267"/>
    </row>
    <row r="197" spans="1:8" s="243" customFormat="1" ht="24.75" customHeight="1">
      <c r="A197" s="268" t="s">
        <v>384</v>
      </c>
      <c r="B197" s="261"/>
      <c r="C197" s="266"/>
      <c r="D197" s="263"/>
      <c r="E197" s="269" t="s">
        <v>385</v>
      </c>
      <c r="F197" s="270"/>
      <c r="G197" s="271"/>
      <c r="H197" s="267"/>
    </row>
    <row r="198" spans="1:8" s="243" customFormat="1" ht="24.75" customHeight="1">
      <c r="A198" s="268" t="s">
        <v>99</v>
      </c>
      <c r="B198" s="261"/>
      <c r="C198" s="266"/>
      <c r="D198" s="263"/>
      <c r="E198" s="269" t="s">
        <v>386</v>
      </c>
      <c r="F198" s="270"/>
      <c r="G198" s="271"/>
      <c r="H198" s="267"/>
    </row>
    <row r="199" spans="1:8" s="243" customFormat="1" ht="24.75" customHeight="1">
      <c r="A199" s="268" t="s">
        <v>100</v>
      </c>
      <c r="B199" s="261"/>
      <c r="C199" s="266"/>
      <c r="D199" s="263"/>
      <c r="E199" s="269" t="s">
        <v>387</v>
      </c>
      <c r="F199" s="270"/>
      <c r="G199" s="271"/>
      <c r="H199" s="267"/>
    </row>
    <row r="200" spans="1:8" s="243" customFormat="1" ht="24.75" customHeight="1">
      <c r="A200" s="268" t="s">
        <v>101</v>
      </c>
      <c r="B200" s="261"/>
      <c r="C200" s="266"/>
      <c r="D200" s="263"/>
      <c r="E200" s="269" t="s">
        <v>388</v>
      </c>
      <c r="F200" s="270"/>
      <c r="G200" s="271"/>
      <c r="H200" s="267"/>
    </row>
    <row r="201" spans="1:8" s="243" customFormat="1" ht="24.75" customHeight="1">
      <c r="A201" s="268" t="s">
        <v>389</v>
      </c>
      <c r="B201" s="261"/>
      <c r="C201" s="266"/>
      <c r="D201" s="263"/>
      <c r="E201" s="269" t="s">
        <v>390</v>
      </c>
      <c r="F201" s="270"/>
      <c r="G201" s="271"/>
      <c r="H201" s="267"/>
    </row>
    <row r="202" spans="1:8" s="243" customFormat="1" ht="24.75" customHeight="1">
      <c r="A202" s="268" t="s">
        <v>391</v>
      </c>
      <c r="B202" s="261"/>
      <c r="C202" s="266"/>
      <c r="D202" s="263"/>
      <c r="E202" s="269" t="s">
        <v>392</v>
      </c>
      <c r="F202" s="270"/>
      <c r="G202" s="271"/>
      <c r="H202" s="267"/>
    </row>
    <row r="203" spans="1:8" s="243" customFormat="1" ht="24.75" customHeight="1">
      <c r="A203" s="268" t="s">
        <v>393</v>
      </c>
      <c r="B203" s="261"/>
      <c r="C203" s="266"/>
      <c r="D203" s="263"/>
      <c r="E203" s="269" t="s">
        <v>394</v>
      </c>
      <c r="F203" s="270"/>
      <c r="G203" s="271"/>
      <c r="H203" s="267"/>
    </row>
    <row r="204" spans="1:8" s="243" customFormat="1" ht="24.75" customHeight="1">
      <c r="A204" s="268" t="s">
        <v>99</v>
      </c>
      <c r="B204" s="261"/>
      <c r="C204" s="266"/>
      <c r="D204" s="263"/>
      <c r="E204" s="269" t="s">
        <v>395</v>
      </c>
      <c r="F204" s="270">
        <v>4</v>
      </c>
      <c r="G204" s="271">
        <v>3</v>
      </c>
      <c r="H204" s="267">
        <f>G204/F204</f>
        <v>0.75</v>
      </c>
    </row>
    <row r="205" spans="1:8" s="243" customFormat="1" ht="24.75" customHeight="1">
      <c r="A205" s="268" t="s">
        <v>100</v>
      </c>
      <c r="B205" s="261"/>
      <c r="C205" s="266"/>
      <c r="D205" s="263"/>
      <c r="E205" s="269" t="s">
        <v>396</v>
      </c>
      <c r="F205" s="270">
        <f>SUM(F206:F232)</f>
        <v>23</v>
      </c>
      <c r="G205" s="271">
        <f>SUM(G206:G232)</f>
        <v>23</v>
      </c>
      <c r="H205" s="267">
        <f>G205/F205</f>
        <v>1</v>
      </c>
    </row>
    <row r="206" spans="1:8" s="243" customFormat="1" ht="24.75" customHeight="1">
      <c r="A206" s="268" t="s">
        <v>101</v>
      </c>
      <c r="B206" s="261"/>
      <c r="C206" s="266"/>
      <c r="D206" s="263"/>
      <c r="E206" s="269" t="s">
        <v>99</v>
      </c>
      <c r="F206" s="270"/>
      <c r="G206" s="271"/>
      <c r="H206" s="267"/>
    </row>
    <row r="207" spans="1:8" s="243" customFormat="1" ht="24.75" customHeight="1">
      <c r="A207" s="268" t="s">
        <v>127</v>
      </c>
      <c r="B207" s="261"/>
      <c r="C207" s="266"/>
      <c r="D207" s="263"/>
      <c r="E207" s="269" t="s">
        <v>100</v>
      </c>
      <c r="F207" s="270"/>
      <c r="G207" s="271"/>
      <c r="H207" s="267"/>
    </row>
    <row r="208" spans="1:8" s="243" customFormat="1" ht="24.75" customHeight="1">
      <c r="A208" s="268" t="s">
        <v>114</v>
      </c>
      <c r="B208" s="261"/>
      <c r="C208" s="266"/>
      <c r="D208" s="263"/>
      <c r="E208" s="269" t="s">
        <v>101</v>
      </c>
      <c r="F208" s="270"/>
      <c r="G208" s="271"/>
      <c r="H208" s="267"/>
    </row>
    <row r="209" spans="1:8" s="243" customFormat="1" ht="24.75" customHeight="1">
      <c r="A209" s="268" t="s">
        <v>397</v>
      </c>
      <c r="B209" s="261"/>
      <c r="C209" s="266"/>
      <c r="D209" s="263"/>
      <c r="E209" s="269" t="s">
        <v>398</v>
      </c>
      <c r="F209" s="270"/>
      <c r="G209" s="271"/>
      <c r="H209" s="267"/>
    </row>
    <row r="210" spans="1:8" s="243" customFormat="1" ht="24.75" customHeight="1">
      <c r="A210" s="268" t="s">
        <v>399</v>
      </c>
      <c r="B210" s="261">
        <f>SUM(B211:B217)</f>
        <v>3</v>
      </c>
      <c r="C210" s="266">
        <f>SUM(C211:C217)</f>
        <v>2</v>
      </c>
      <c r="D210" s="263">
        <f>C210/B210</f>
        <v>0.6666666666666666</v>
      </c>
      <c r="E210" s="269" t="s">
        <v>400</v>
      </c>
      <c r="F210" s="270">
        <v>20</v>
      </c>
      <c r="G210" s="271">
        <v>20</v>
      </c>
      <c r="H210" s="267">
        <f>G210/F210</f>
        <v>1</v>
      </c>
    </row>
    <row r="211" spans="1:8" s="243" customFormat="1" ht="24.75" customHeight="1">
      <c r="A211" s="268" t="s">
        <v>99</v>
      </c>
      <c r="B211" s="261"/>
      <c r="C211" s="266"/>
      <c r="D211" s="263"/>
      <c r="E211" s="269" t="s">
        <v>401</v>
      </c>
      <c r="F211" s="270"/>
      <c r="G211" s="271"/>
      <c r="H211" s="267"/>
    </row>
    <row r="212" spans="1:8" s="243" customFormat="1" ht="24.75" customHeight="1">
      <c r="A212" s="268" t="s">
        <v>100</v>
      </c>
      <c r="B212" s="261"/>
      <c r="C212" s="266"/>
      <c r="D212" s="263"/>
      <c r="E212" s="269" t="s">
        <v>402</v>
      </c>
      <c r="F212" s="270"/>
      <c r="G212" s="271"/>
      <c r="H212" s="267"/>
    </row>
    <row r="213" spans="1:8" s="243" customFormat="1" ht="24.75" customHeight="1">
      <c r="A213" s="268" t="s">
        <v>101</v>
      </c>
      <c r="B213" s="261"/>
      <c r="C213" s="266"/>
      <c r="D213" s="263"/>
      <c r="E213" s="269" t="s">
        <v>403</v>
      </c>
      <c r="F213" s="270"/>
      <c r="G213" s="271"/>
      <c r="H213" s="267"/>
    </row>
    <row r="214" spans="1:8" s="243" customFormat="1" ht="24.75" customHeight="1">
      <c r="A214" s="268" t="s">
        <v>404</v>
      </c>
      <c r="B214" s="261"/>
      <c r="C214" s="266"/>
      <c r="D214" s="263"/>
      <c r="E214" s="269" t="s">
        <v>405</v>
      </c>
      <c r="F214" s="270"/>
      <c r="G214" s="271"/>
      <c r="H214" s="267"/>
    </row>
    <row r="215" spans="1:8" s="243" customFormat="1" ht="24.75" customHeight="1">
      <c r="A215" s="268" t="s">
        <v>406</v>
      </c>
      <c r="B215" s="261"/>
      <c r="C215" s="266"/>
      <c r="D215" s="263"/>
      <c r="E215" s="269" t="s">
        <v>407</v>
      </c>
      <c r="F215" s="270"/>
      <c r="G215" s="271"/>
      <c r="H215" s="267"/>
    </row>
    <row r="216" spans="1:8" s="243" customFormat="1" ht="24.75" customHeight="1">
      <c r="A216" s="268" t="s">
        <v>114</v>
      </c>
      <c r="B216" s="261"/>
      <c r="C216" s="266"/>
      <c r="D216" s="263"/>
      <c r="E216" s="269" t="s">
        <v>408</v>
      </c>
      <c r="F216" s="270"/>
      <c r="G216" s="271"/>
      <c r="H216" s="267"/>
    </row>
    <row r="217" spans="1:8" s="243" customFormat="1" ht="24.75" customHeight="1">
      <c r="A217" s="268" t="s">
        <v>409</v>
      </c>
      <c r="B217" s="261">
        <v>3</v>
      </c>
      <c r="C217" s="266">
        <v>2</v>
      </c>
      <c r="D217" s="263">
        <f>C217/B217</f>
        <v>0.6666666666666666</v>
      </c>
      <c r="E217" s="269" t="s">
        <v>410</v>
      </c>
      <c r="F217" s="270"/>
      <c r="G217" s="271"/>
      <c r="H217" s="267"/>
    </row>
    <row r="218" spans="1:8" s="243" customFormat="1" ht="24.75" customHeight="1">
      <c r="A218" s="268" t="s">
        <v>411</v>
      </c>
      <c r="B218" s="261">
        <f>SUM(B219:B224)</f>
        <v>42</v>
      </c>
      <c r="C218" s="266">
        <f>SUM(C219:C224)</f>
        <v>37</v>
      </c>
      <c r="D218" s="263">
        <f>C218/B218</f>
        <v>0.8809523809523809</v>
      </c>
      <c r="E218" s="269" t="s">
        <v>412</v>
      </c>
      <c r="F218" s="270"/>
      <c r="G218" s="271"/>
      <c r="H218" s="267"/>
    </row>
    <row r="219" spans="1:8" s="243" customFormat="1" ht="24.75" customHeight="1">
      <c r="A219" s="268" t="s">
        <v>99</v>
      </c>
      <c r="B219" s="261"/>
      <c r="C219" s="266"/>
      <c r="D219" s="263"/>
      <c r="E219" s="269" t="s">
        <v>413</v>
      </c>
      <c r="F219" s="270"/>
      <c r="G219" s="271"/>
      <c r="H219" s="267"/>
    </row>
    <row r="220" spans="1:8" s="243" customFormat="1" ht="24.75" customHeight="1">
      <c r="A220" s="268" t="s">
        <v>100</v>
      </c>
      <c r="B220" s="261"/>
      <c r="C220" s="266"/>
      <c r="D220" s="263"/>
      <c r="E220" s="269" t="s">
        <v>414</v>
      </c>
      <c r="F220" s="270"/>
      <c r="G220" s="271"/>
      <c r="H220" s="267"/>
    </row>
    <row r="221" spans="1:8" s="243" customFormat="1" ht="24.75" customHeight="1">
      <c r="A221" s="268" t="s">
        <v>101</v>
      </c>
      <c r="B221" s="261"/>
      <c r="C221" s="266"/>
      <c r="D221" s="263"/>
      <c r="E221" s="269" t="s">
        <v>415</v>
      </c>
      <c r="F221" s="270"/>
      <c r="G221" s="271"/>
      <c r="H221" s="267"/>
    </row>
    <row r="222" spans="1:8" s="243" customFormat="1" ht="24.75" customHeight="1">
      <c r="A222" s="268" t="s">
        <v>416</v>
      </c>
      <c r="B222" s="261"/>
      <c r="C222" s="266"/>
      <c r="D222" s="263"/>
      <c r="E222" s="269" t="s">
        <v>417</v>
      </c>
      <c r="F222" s="270"/>
      <c r="G222" s="271"/>
      <c r="H222" s="267"/>
    </row>
    <row r="223" spans="1:8" s="243" customFormat="1" ht="24.75" customHeight="1">
      <c r="A223" s="268" t="s">
        <v>114</v>
      </c>
      <c r="B223" s="261"/>
      <c r="C223" s="266"/>
      <c r="D223" s="263"/>
      <c r="E223" s="269" t="s">
        <v>418</v>
      </c>
      <c r="F223" s="270"/>
      <c r="G223" s="271"/>
      <c r="H223" s="267"/>
    </row>
    <row r="224" spans="1:8" s="243" customFormat="1" ht="24.75" customHeight="1">
      <c r="A224" s="268" t="s">
        <v>419</v>
      </c>
      <c r="B224" s="261">
        <v>42</v>
      </c>
      <c r="C224" s="266">
        <v>37</v>
      </c>
      <c r="D224" s="263">
        <f>C224/B224</f>
        <v>0.8809523809523809</v>
      </c>
      <c r="E224" s="269" t="s">
        <v>420</v>
      </c>
      <c r="F224" s="270"/>
      <c r="G224" s="271"/>
      <c r="H224" s="267"/>
    </row>
    <row r="225" spans="1:8" s="243" customFormat="1" ht="24.75" customHeight="1">
      <c r="A225" s="268" t="s">
        <v>421</v>
      </c>
      <c r="B225" s="261"/>
      <c r="C225" s="266"/>
      <c r="D225" s="263"/>
      <c r="E225" s="269" t="s">
        <v>422</v>
      </c>
      <c r="F225" s="270"/>
      <c r="G225" s="271"/>
      <c r="H225" s="267"/>
    </row>
    <row r="226" spans="1:8" s="243" customFormat="1" ht="24.75" customHeight="1">
      <c r="A226" s="268" t="s">
        <v>99</v>
      </c>
      <c r="B226" s="261"/>
      <c r="C226" s="266"/>
      <c r="D226" s="263"/>
      <c r="E226" s="269" t="s">
        <v>423</v>
      </c>
      <c r="F226" s="270"/>
      <c r="G226" s="271"/>
      <c r="H226" s="267"/>
    </row>
    <row r="227" spans="1:8" s="243" customFormat="1" ht="24.75" customHeight="1">
      <c r="A227" s="268" t="s">
        <v>100</v>
      </c>
      <c r="B227" s="261"/>
      <c r="C227" s="266"/>
      <c r="D227" s="263"/>
      <c r="E227" s="269" t="s">
        <v>424</v>
      </c>
      <c r="F227" s="270"/>
      <c r="G227" s="271"/>
      <c r="H227" s="267"/>
    </row>
    <row r="228" spans="1:8" s="243" customFormat="1" ht="24.75" customHeight="1">
      <c r="A228" s="268" t="s">
        <v>101</v>
      </c>
      <c r="B228" s="261"/>
      <c r="C228" s="266"/>
      <c r="D228" s="263"/>
      <c r="E228" s="269" t="s">
        <v>425</v>
      </c>
      <c r="F228" s="270"/>
      <c r="G228" s="271"/>
      <c r="H228" s="267"/>
    </row>
    <row r="229" spans="1:8" s="243" customFormat="1" ht="24.75" customHeight="1">
      <c r="A229" s="268" t="s">
        <v>114</v>
      </c>
      <c r="B229" s="261"/>
      <c r="C229" s="266"/>
      <c r="D229" s="263"/>
      <c r="E229" s="269" t="s">
        <v>426</v>
      </c>
      <c r="F229" s="270"/>
      <c r="G229" s="271"/>
      <c r="H229" s="267"/>
    </row>
    <row r="230" spans="1:8" s="243" customFormat="1" ht="24.75" customHeight="1">
      <c r="A230" s="268" t="s">
        <v>427</v>
      </c>
      <c r="B230" s="261"/>
      <c r="C230" s="266"/>
      <c r="D230" s="263"/>
      <c r="E230" s="269" t="s">
        <v>428</v>
      </c>
      <c r="F230" s="270"/>
      <c r="G230" s="271"/>
      <c r="H230" s="267"/>
    </row>
    <row r="231" spans="1:8" s="243" customFormat="1" ht="24.75" customHeight="1">
      <c r="A231" s="268" t="s">
        <v>429</v>
      </c>
      <c r="B231" s="261">
        <f>SUM(B232:B236)</f>
        <v>3</v>
      </c>
      <c r="C231" s="266">
        <f>SUM(C232:C236)</f>
        <v>2</v>
      </c>
      <c r="D231" s="263">
        <f>C231/B231</f>
        <v>0.6666666666666666</v>
      </c>
      <c r="E231" s="269" t="s">
        <v>430</v>
      </c>
      <c r="F231" s="270"/>
      <c r="G231" s="271"/>
      <c r="H231" s="267"/>
    </row>
    <row r="232" spans="1:8" s="243" customFormat="1" ht="24.75" customHeight="1">
      <c r="A232" s="268" t="s">
        <v>99</v>
      </c>
      <c r="B232" s="261"/>
      <c r="C232" s="266"/>
      <c r="D232" s="263"/>
      <c r="E232" s="269" t="s">
        <v>431</v>
      </c>
      <c r="F232" s="270">
        <v>3</v>
      </c>
      <c r="G232" s="271">
        <v>3</v>
      </c>
      <c r="H232" s="267">
        <f>G232/F232</f>
        <v>1</v>
      </c>
    </row>
    <row r="233" spans="1:8" s="243" customFormat="1" ht="24.75" customHeight="1">
      <c r="A233" s="268" t="s">
        <v>100</v>
      </c>
      <c r="B233" s="261"/>
      <c r="C233" s="266"/>
      <c r="D233" s="263"/>
      <c r="E233" s="269" t="s">
        <v>432</v>
      </c>
      <c r="F233" s="270">
        <f>SUM(F234:F259)</f>
        <v>614</v>
      </c>
      <c r="G233" s="271">
        <f>SUM(G234:G259)</f>
        <v>595</v>
      </c>
      <c r="H233" s="267">
        <f>G233/F233</f>
        <v>0.9690553745928339</v>
      </c>
    </row>
    <row r="234" spans="1:8" s="243" customFormat="1" ht="24.75" customHeight="1">
      <c r="A234" s="268" t="s">
        <v>101</v>
      </c>
      <c r="B234" s="261"/>
      <c r="C234" s="266"/>
      <c r="D234" s="263"/>
      <c r="E234" s="269" t="s">
        <v>99</v>
      </c>
      <c r="F234" s="270"/>
      <c r="G234" s="271"/>
      <c r="H234" s="267"/>
    </row>
    <row r="235" spans="1:8" s="243" customFormat="1" ht="24.75" customHeight="1">
      <c r="A235" s="268" t="s">
        <v>114</v>
      </c>
      <c r="B235" s="261"/>
      <c r="C235" s="266"/>
      <c r="D235" s="263"/>
      <c r="E235" s="269" t="s">
        <v>100</v>
      </c>
      <c r="F235" s="270"/>
      <c r="G235" s="271"/>
      <c r="H235" s="267"/>
    </row>
    <row r="236" spans="1:8" s="243" customFormat="1" ht="24.75" customHeight="1">
      <c r="A236" s="268" t="s">
        <v>433</v>
      </c>
      <c r="B236" s="261">
        <v>3</v>
      </c>
      <c r="C236" s="266">
        <v>2</v>
      </c>
      <c r="D236" s="263">
        <f>C236/B236</f>
        <v>0.6666666666666666</v>
      </c>
      <c r="E236" s="269" t="s">
        <v>101</v>
      </c>
      <c r="F236" s="270"/>
      <c r="G236" s="271"/>
      <c r="H236" s="267"/>
    </row>
    <row r="237" spans="1:8" s="243" customFormat="1" ht="24.75" customHeight="1">
      <c r="A237" s="268" t="s">
        <v>434</v>
      </c>
      <c r="B237" s="261"/>
      <c r="C237" s="266"/>
      <c r="D237" s="263"/>
      <c r="E237" s="269" t="s">
        <v>435</v>
      </c>
      <c r="F237" s="270"/>
      <c r="G237" s="271"/>
      <c r="H237" s="267"/>
    </row>
    <row r="238" spans="1:8" s="243" customFormat="1" ht="24.75" customHeight="1">
      <c r="A238" s="268" t="s">
        <v>99</v>
      </c>
      <c r="B238" s="261"/>
      <c r="C238" s="266"/>
      <c r="D238" s="263"/>
      <c r="E238" s="269" t="s">
        <v>436</v>
      </c>
      <c r="F238" s="270"/>
      <c r="G238" s="271"/>
      <c r="H238" s="267"/>
    </row>
    <row r="239" spans="1:8" s="243" customFormat="1" ht="24.75" customHeight="1">
      <c r="A239" s="268" t="s">
        <v>100</v>
      </c>
      <c r="B239" s="261"/>
      <c r="C239" s="266"/>
      <c r="D239" s="263"/>
      <c r="E239" s="269" t="s">
        <v>437</v>
      </c>
      <c r="F239" s="270"/>
      <c r="G239" s="271"/>
      <c r="H239" s="267"/>
    </row>
    <row r="240" spans="1:8" s="243" customFormat="1" ht="24.75" customHeight="1">
      <c r="A240" s="268" t="s">
        <v>101</v>
      </c>
      <c r="B240" s="261"/>
      <c r="C240" s="266"/>
      <c r="D240" s="263"/>
      <c r="E240" s="269" t="s">
        <v>438</v>
      </c>
      <c r="F240" s="270"/>
      <c r="G240" s="271"/>
      <c r="H240" s="267"/>
    </row>
    <row r="241" spans="1:8" s="243" customFormat="1" ht="24.75" customHeight="1">
      <c r="A241" s="268" t="s">
        <v>114</v>
      </c>
      <c r="B241" s="261"/>
      <c r="C241" s="266"/>
      <c r="D241" s="263"/>
      <c r="E241" s="269" t="s">
        <v>439</v>
      </c>
      <c r="F241" s="270"/>
      <c r="G241" s="271"/>
      <c r="H241" s="267"/>
    </row>
    <row r="242" spans="1:8" s="243" customFormat="1" ht="24.75" customHeight="1">
      <c r="A242" s="268" t="s">
        <v>440</v>
      </c>
      <c r="B242" s="261"/>
      <c r="C242" s="266"/>
      <c r="D242" s="263"/>
      <c r="E242" s="269" t="s">
        <v>441</v>
      </c>
      <c r="F242" s="270"/>
      <c r="G242" s="271"/>
      <c r="H242" s="267"/>
    </row>
    <row r="243" spans="1:8" s="243" customFormat="1" ht="24.75" customHeight="1">
      <c r="A243" s="268" t="s">
        <v>442</v>
      </c>
      <c r="B243" s="261"/>
      <c r="C243" s="266"/>
      <c r="D243" s="263"/>
      <c r="E243" s="269" t="s">
        <v>443</v>
      </c>
      <c r="F243" s="270"/>
      <c r="G243" s="271"/>
      <c r="H243" s="267"/>
    </row>
    <row r="244" spans="1:8" s="243" customFormat="1" ht="24.75" customHeight="1">
      <c r="A244" s="268" t="s">
        <v>99</v>
      </c>
      <c r="B244" s="261"/>
      <c r="C244" s="266"/>
      <c r="D244" s="263"/>
      <c r="E244" s="269" t="s">
        <v>444</v>
      </c>
      <c r="F244" s="270"/>
      <c r="G244" s="271"/>
      <c r="H244" s="267"/>
    </row>
    <row r="245" spans="1:8" s="243" customFormat="1" ht="24.75" customHeight="1">
      <c r="A245" s="268" t="s">
        <v>100</v>
      </c>
      <c r="B245" s="261"/>
      <c r="C245" s="266"/>
      <c r="D245" s="263"/>
      <c r="E245" s="269" t="s">
        <v>445</v>
      </c>
      <c r="F245" s="270"/>
      <c r="G245" s="271"/>
      <c r="H245" s="267"/>
    </row>
    <row r="246" spans="1:8" s="243" customFormat="1" ht="24.75" customHeight="1">
      <c r="A246" s="268" t="s">
        <v>101</v>
      </c>
      <c r="B246" s="261"/>
      <c r="C246" s="266"/>
      <c r="D246" s="263"/>
      <c r="E246" s="269" t="s">
        <v>446</v>
      </c>
      <c r="F246" s="270"/>
      <c r="G246" s="271"/>
      <c r="H246" s="267"/>
    </row>
    <row r="247" spans="1:8" s="243" customFormat="1" ht="24.75" customHeight="1">
      <c r="A247" s="268" t="s">
        <v>114</v>
      </c>
      <c r="B247" s="261"/>
      <c r="C247" s="266"/>
      <c r="D247" s="263"/>
      <c r="E247" s="269" t="s">
        <v>447</v>
      </c>
      <c r="F247" s="270">
        <v>44</v>
      </c>
      <c r="G247" s="271">
        <v>44</v>
      </c>
      <c r="H247" s="267">
        <f>G247/F247</f>
        <v>1</v>
      </c>
    </row>
    <row r="248" spans="1:8" s="243" customFormat="1" ht="24.75" customHeight="1">
      <c r="A248" s="268" t="s">
        <v>448</v>
      </c>
      <c r="B248" s="261"/>
      <c r="C248" s="266"/>
      <c r="D248" s="263"/>
      <c r="E248" s="269" t="s">
        <v>449</v>
      </c>
      <c r="F248" s="270"/>
      <c r="G248" s="271"/>
      <c r="H248" s="267"/>
    </row>
    <row r="249" spans="1:8" s="243" customFormat="1" ht="24.75" customHeight="1">
      <c r="A249" s="268" t="s">
        <v>450</v>
      </c>
      <c r="B249" s="261"/>
      <c r="C249" s="266"/>
      <c r="D249" s="263"/>
      <c r="E249" s="269" t="s">
        <v>451</v>
      </c>
      <c r="F249" s="270">
        <v>69</v>
      </c>
      <c r="G249" s="271">
        <v>57</v>
      </c>
      <c r="H249" s="267">
        <f>G249/F249</f>
        <v>0.8260869565217391</v>
      </c>
    </row>
    <row r="250" spans="1:8" s="243" customFormat="1" ht="24.75" customHeight="1">
      <c r="A250" s="268" t="s">
        <v>99</v>
      </c>
      <c r="B250" s="261"/>
      <c r="C250" s="266"/>
      <c r="D250" s="263"/>
      <c r="E250" s="269" t="s">
        <v>452</v>
      </c>
      <c r="F250" s="270"/>
      <c r="G250" s="271"/>
      <c r="H250" s="267"/>
    </row>
    <row r="251" spans="1:8" s="243" customFormat="1" ht="24.75" customHeight="1">
      <c r="A251" s="268" t="s">
        <v>100</v>
      </c>
      <c r="B251" s="261"/>
      <c r="C251" s="266"/>
      <c r="D251" s="263"/>
      <c r="E251" s="269" t="s">
        <v>453</v>
      </c>
      <c r="F251" s="270"/>
      <c r="G251" s="271"/>
      <c r="H251" s="267"/>
    </row>
    <row r="252" spans="1:8" s="243" customFormat="1" ht="24.75" customHeight="1">
      <c r="A252" s="268" t="s">
        <v>101</v>
      </c>
      <c r="B252" s="261"/>
      <c r="C252" s="266"/>
      <c r="D252" s="263"/>
      <c r="E252" s="269" t="s">
        <v>454</v>
      </c>
      <c r="F252" s="270">
        <v>150</v>
      </c>
      <c r="G252" s="271">
        <v>145</v>
      </c>
      <c r="H252" s="267">
        <f>G252/F252</f>
        <v>0.9666666666666667</v>
      </c>
    </row>
    <row r="253" spans="1:8" s="243" customFormat="1" ht="24.75" customHeight="1">
      <c r="A253" s="268" t="s">
        <v>114</v>
      </c>
      <c r="B253" s="261"/>
      <c r="C253" s="266"/>
      <c r="D253" s="263"/>
      <c r="E253" s="269" t="s">
        <v>455</v>
      </c>
      <c r="F253" s="270"/>
      <c r="G253" s="271"/>
      <c r="H253" s="267"/>
    </row>
    <row r="254" spans="1:8" s="243" customFormat="1" ht="24.75" customHeight="1">
      <c r="A254" s="268" t="s">
        <v>456</v>
      </c>
      <c r="B254" s="261"/>
      <c r="C254" s="266"/>
      <c r="D254" s="263"/>
      <c r="E254" s="269" t="s">
        <v>457</v>
      </c>
      <c r="F254" s="270"/>
      <c r="G254" s="271"/>
      <c r="H254" s="267"/>
    </row>
    <row r="255" spans="1:8" s="243" customFormat="1" ht="24.75" customHeight="1">
      <c r="A255" s="268" t="s">
        <v>458</v>
      </c>
      <c r="B255" s="261">
        <f>SUM(B256:B257)</f>
        <v>2</v>
      </c>
      <c r="C255" s="266">
        <f>SUM(C256:C257)</f>
        <v>2</v>
      </c>
      <c r="D255" s="263">
        <f>C255/B255</f>
        <v>1</v>
      </c>
      <c r="E255" s="269" t="s">
        <v>459</v>
      </c>
      <c r="F255" s="270"/>
      <c r="G255" s="271"/>
      <c r="H255" s="267"/>
    </row>
    <row r="256" spans="1:8" s="243" customFormat="1" ht="24.75" customHeight="1">
      <c r="A256" s="268" t="s">
        <v>460</v>
      </c>
      <c r="B256" s="261"/>
      <c r="C256" s="266"/>
      <c r="D256" s="263"/>
      <c r="E256" s="269" t="s">
        <v>422</v>
      </c>
      <c r="F256" s="270"/>
      <c r="G256" s="271"/>
      <c r="H256" s="267"/>
    </row>
    <row r="257" spans="1:8" s="243" customFormat="1" ht="24.75" customHeight="1">
      <c r="A257" s="268" t="s">
        <v>461</v>
      </c>
      <c r="B257" s="261">
        <v>2</v>
      </c>
      <c r="C257" s="266">
        <v>2</v>
      </c>
      <c r="D257" s="263">
        <f>C257/B257</f>
        <v>1</v>
      </c>
      <c r="E257" s="269" t="s">
        <v>462</v>
      </c>
      <c r="F257" s="270"/>
      <c r="G257" s="271"/>
      <c r="H257" s="267"/>
    </row>
    <row r="258" spans="1:8" s="243" customFormat="1" ht="24.75" customHeight="1">
      <c r="A258" s="272" t="s">
        <v>463</v>
      </c>
      <c r="B258" s="261"/>
      <c r="C258" s="266"/>
      <c r="D258" s="263"/>
      <c r="E258" s="269" t="s">
        <v>464</v>
      </c>
      <c r="F258" s="270">
        <v>117</v>
      </c>
      <c r="G258" s="271">
        <v>117</v>
      </c>
      <c r="H258" s="267">
        <f>G258/F258</f>
        <v>1</v>
      </c>
    </row>
    <row r="259" spans="1:8" s="243" customFormat="1" ht="24.75" customHeight="1">
      <c r="A259" s="268" t="s">
        <v>465</v>
      </c>
      <c r="B259" s="261"/>
      <c r="C259" s="266"/>
      <c r="D259" s="263"/>
      <c r="E259" s="269" t="s">
        <v>466</v>
      </c>
      <c r="F259" s="270">
        <v>234</v>
      </c>
      <c r="G259" s="271">
        <v>232</v>
      </c>
      <c r="H259" s="267">
        <f>G259/F259</f>
        <v>0.9914529914529915</v>
      </c>
    </row>
    <row r="260" spans="1:8" s="243" customFormat="1" ht="24.75" customHeight="1">
      <c r="A260" s="268" t="s">
        <v>99</v>
      </c>
      <c r="B260" s="261"/>
      <c r="C260" s="266"/>
      <c r="D260" s="263"/>
      <c r="E260" s="269" t="s">
        <v>467</v>
      </c>
      <c r="F260" s="270"/>
      <c r="G260" s="271"/>
      <c r="H260" s="267"/>
    </row>
    <row r="261" spans="1:8" s="243" customFormat="1" ht="24.75" customHeight="1">
      <c r="A261" s="268" t="s">
        <v>100</v>
      </c>
      <c r="B261" s="261"/>
      <c r="C261" s="266"/>
      <c r="D261" s="263"/>
      <c r="E261" s="269" t="s">
        <v>99</v>
      </c>
      <c r="F261" s="270"/>
      <c r="G261" s="271"/>
      <c r="H261" s="267"/>
    </row>
    <row r="262" spans="1:8" s="243" customFormat="1" ht="24.75" customHeight="1">
      <c r="A262" s="268" t="s">
        <v>101</v>
      </c>
      <c r="B262" s="261"/>
      <c r="C262" s="266"/>
      <c r="D262" s="263"/>
      <c r="E262" s="269" t="s">
        <v>100</v>
      </c>
      <c r="F262" s="270"/>
      <c r="G262" s="271"/>
      <c r="H262" s="267"/>
    </row>
    <row r="263" spans="1:8" s="243" customFormat="1" ht="24.75" customHeight="1">
      <c r="A263" s="268" t="s">
        <v>416</v>
      </c>
      <c r="B263" s="261"/>
      <c r="C263" s="266"/>
      <c r="D263" s="263"/>
      <c r="E263" s="269" t="s">
        <v>101</v>
      </c>
      <c r="F263" s="270"/>
      <c r="G263" s="271"/>
      <c r="H263" s="267"/>
    </row>
    <row r="264" spans="1:8" s="243" customFormat="1" ht="24.75" customHeight="1">
      <c r="A264" s="268" t="s">
        <v>114</v>
      </c>
      <c r="B264" s="261"/>
      <c r="C264" s="266"/>
      <c r="D264" s="263"/>
      <c r="E264" s="269" t="s">
        <v>468</v>
      </c>
      <c r="F264" s="270"/>
      <c r="G264" s="271"/>
      <c r="H264" s="267"/>
    </row>
    <row r="265" spans="1:8" s="243" customFormat="1" ht="24.75" customHeight="1">
      <c r="A265" s="268" t="s">
        <v>469</v>
      </c>
      <c r="B265" s="261"/>
      <c r="C265" s="266"/>
      <c r="D265" s="263"/>
      <c r="E265" s="269" t="s">
        <v>470</v>
      </c>
      <c r="F265" s="270"/>
      <c r="G265" s="271"/>
      <c r="H265" s="267"/>
    </row>
    <row r="266" spans="1:8" s="243" customFormat="1" ht="24.75" customHeight="1">
      <c r="A266" s="268" t="s">
        <v>471</v>
      </c>
      <c r="B266" s="261"/>
      <c r="C266" s="266"/>
      <c r="D266" s="263"/>
      <c r="E266" s="269" t="s">
        <v>472</v>
      </c>
      <c r="F266" s="270"/>
      <c r="G266" s="271"/>
      <c r="H266" s="267"/>
    </row>
    <row r="267" spans="1:8" s="243" customFormat="1" ht="24.75" customHeight="1">
      <c r="A267" s="268" t="s">
        <v>473</v>
      </c>
      <c r="B267" s="261"/>
      <c r="C267" s="266"/>
      <c r="D267" s="263"/>
      <c r="E267" s="269" t="s">
        <v>474</v>
      </c>
      <c r="F267" s="270"/>
      <c r="G267" s="271"/>
      <c r="H267" s="267"/>
    </row>
    <row r="268" spans="1:8" s="243" customFormat="1" ht="24.75" customHeight="1">
      <c r="A268" s="268" t="s">
        <v>475</v>
      </c>
      <c r="B268" s="261"/>
      <c r="C268" s="266"/>
      <c r="D268" s="263"/>
      <c r="E268" s="269" t="s">
        <v>476</v>
      </c>
      <c r="F268" s="270"/>
      <c r="G268" s="271"/>
      <c r="H268" s="267"/>
    </row>
    <row r="269" spans="1:8" s="243" customFormat="1" ht="24.75" customHeight="1">
      <c r="A269" s="268" t="s">
        <v>477</v>
      </c>
      <c r="B269" s="261"/>
      <c r="C269" s="266"/>
      <c r="D269" s="263"/>
      <c r="E269" s="269" t="s">
        <v>478</v>
      </c>
      <c r="F269" s="270"/>
      <c r="G269" s="271"/>
      <c r="H269" s="267"/>
    </row>
    <row r="270" spans="1:8" s="243" customFormat="1" ht="24.75" customHeight="1">
      <c r="A270" s="268" t="s">
        <v>479</v>
      </c>
      <c r="B270" s="261"/>
      <c r="C270" s="266"/>
      <c r="D270" s="263"/>
      <c r="E270" s="269" t="s">
        <v>480</v>
      </c>
      <c r="F270" s="270"/>
      <c r="G270" s="271"/>
      <c r="H270" s="267"/>
    </row>
    <row r="271" spans="1:8" s="243" customFormat="1" ht="24.75" customHeight="1">
      <c r="A271" s="268" t="s">
        <v>481</v>
      </c>
      <c r="B271" s="261"/>
      <c r="C271" s="266"/>
      <c r="D271" s="263"/>
      <c r="E271" s="269" t="s">
        <v>482</v>
      </c>
      <c r="F271" s="270"/>
      <c r="G271" s="271"/>
      <c r="H271" s="267"/>
    </row>
    <row r="272" spans="1:8" s="243" customFormat="1" ht="24.75" customHeight="1">
      <c r="A272" s="268" t="s">
        <v>483</v>
      </c>
      <c r="B272" s="261"/>
      <c r="C272" s="266"/>
      <c r="D272" s="263"/>
      <c r="E272" s="269" t="s">
        <v>99</v>
      </c>
      <c r="F272" s="270"/>
      <c r="G272" s="271"/>
      <c r="H272" s="267"/>
    </row>
    <row r="273" spans="1:8" s="243" customFormat="1" ht="24.75" customHeight="1">
      <c r="A273" s="268" t="s">
        <v>484</v>
      </c>
      <c r="B273" s="261"/>
      <c r="C273" s="266"/>
      <c r="D273" s="263"/>
      <c r="E273" s="269" t="s">
        <v>100</v>
      </c>
      <c r="F273" s="270"/>
      <c r="G273" s="271"/>
      <c r="H273" s="267"/>
    </row>
    <row r="274" spans="1:8" s="243" customFormat="1" ht="24.75" customHeight="1">
      <c r="A274" s="268" t="s">
        <v>485</v>
      </c>
      <c r="B274" s="261"/>
      <c r="C274" s="266"/>
      <c r="D274" s="263"/>
      <c r="E274" s="269" t="s">
        <v>101</v>
      </c>
      <c r="F274" s="270"/>
      <c r="G274" s="271"/>
      <c r="H274" s="267"/>
    </row>
    <row r="275" spans="1:8" s="243" customFormat="1" ht="24.75" customHeight="1">
      <c r="A275" s="268" t="s">
        <v>486</v>
      </c>
      <c r="B275" s="261"/>
      <c r="C275" s="266"/>
      <c r="D275" s="263"/>
      <c r="E275" s="269" t="s">
        <v>487</v>
      </c>
      <c r="F275" s="270"/>
      <c r="G275" s="271"/>
      <c r="H275" s="267"/>
    </row>
    <row r="276" spans="1:8" s="243" customFormat="1" ht="24.75" customHeight="1">
      <c r="A276" s="268" t="s">
        <v>488</v>
      </c>
      <c r="B276" s="261"/>
      <c r="C276" s="266"/>
      <c r="D276" s="263"/>
      <c r="E276" s="269" t="s">
        <v>489</v>
      </c>
      <c r="F276" s="270"/>
      <c r="G276" s="271"/>
      <c r="H276" s="267"/>
    </row>
    <row r="277" spans="1:8" s="243" customFormat="1" ht="24.75" customHeight="1">
      <c r="A277" s="268" t="s">
        <v>490</v>
      </c>
      <c r="B277" s="261"/>
      <c r="C277" s="266"/>
      <c r="D277" s="263"/>
      <c r="E277" s="269" t="s">
        <v>491</v>
      </c>
      <c r="F277" s="270"/>
      <c r="G277" s="271"/>
      <c r="H277" s="267"/>
    </row>
    <row r="278" spans="1:8" s="243" customFormat="1" ht="24.75" customHeight="1">
      <c r="A278" s="268" t="s">
        <v>492</v>
      </c>
      <c r="B278" s="261"/>
      <c r="C278" s="266"/>
      <c r="D278" s="263"/>
      <c r="E278" s="269" t="s">
        <v>493</v>
      </c>
      <c r="F278" s="270"/>
      <c r="G278" s="271"/>
      <c r="H278" s="267"/>
    </row>
    <row r="279" spans="1:8" s="243" customFormat="1" ht="24.75" customHeight="1">
      <c r="A279" s="268" t="s">
        <v>494</v>
      </c>
      <c r="B279" s="261"/>
      <c r="C279" s="266"/>
      <c r="D279" s="263"/>
      <c r="E279" s="269" t="s">
        <v>495</v>
      </c>
      <c r="F279" s="270"/>
      <c r="G279" s="271"/>
      <c r="H279" s="267"/>
    </row>
    <row r="280" spans="1:8" s="243" customFormat="1" ht="24.75" customHeight="1">
      <c r="A280" s="268" t="s">
        <v>496</v>
      </c>
      <c r="B280" s="261"/>
      <c r="C280" s="266"/>
      <c r="D280" s="263"/>
      <c r="E280" s="269" t="s">
        <v>497</v>
      </c>
      <c r="F280" s="270"/>
      <c r="G280" s="271"/>
      <c r="H280" s="267"/>
    </row>
    <row r="281" spans="1:8" s="243" customFormat="1" ht="24.75" customHeight="1">
      <c r="A281" s="268" t="s">
        <v>498</v>
      </c>
      <c r="B281" s="261"/>
      <c r="C281" s="266"/>
      <c r="D281" s="263"/>
      <c r="E281" s="269" t="s">
        <v>499</v>
      </c>
      <c r="F281" s="270"/>
      <c r="G281" s="271"/>
      <c r="H281" s="267"/>
    </row>
    <row r="282" spans="1:8" s="243" customFormat="1" ht="24.75" customHeight="1">
      <c r="A282" s="268" t="s">
        <v>500</v>
      </c>
      <c r="B282" s="261"/>
      <c r="C282" s="266"/>
      <c r="D282" s="263"/>
      <c r="E282" s="269" t="s">
        <v>501</v>
      </c>
      <c r="F282" s="270"/>
      <c r="G282" s="271"/>
      <c r="H282" s="267"/>
    </row>
    <row r="283" spans="1:8" s="243" customFormat="1" ht="24.75" customHeight="1">
      <c r="A283" s="268" t="s">
        <v>502</v>
      </c>
      <c r="B283" s="261"/>
      <c r="C283" s="266"/>
      <c r="D283" s="263"/>
      <c r="E283" s="269" t="s">
        <v>503</v>
      </c>
      <c r="F283" s="270"/>
      <c r="G283" s="271"/>
      <c r="H283" s="267"/>
    </row>
    <row r="284" spans="1:8" s="243" customFormat="1" ht="24.75" customHeight="1">
      <c r="A284" s="268" t="s">
        <v>504</v>
      </c>
      <c r="B284" s="261"/>
      <c r="C284" s="266"/>
      <c r="D284" s="263"/>
      <c r="E284" s="269" t="s">
        <v>505</v>
      </c>
      <c r="F284" s="270"/>
      <c r="G284" s="271"/>
      <c r="H284" s="267"/>
    </row>
    <row r="285" spans="1:8" s="243" customFormat="1" ht="24.75" customHeight="1">
      <c r="A285" s="268" t="s">
        <v>506</v>
      </c>
      <c r="B285" s="261"/>
      <c r="C285" s="266"/>
      <c r="D285" s="263"/>
      <c r="E285" s="269" t="s">
        <v>507</v>
      </c>
      <c r="F285" s="270"/>
      <c r="G285" s="271"/>
      <c r="H285" s="267"/>
    </row>
    <row r="286" spans="1:8" s="243" customFormat="1" ht="24.75" customHeight="1">
      <c r="A286" s="268" t="s">
        <v>508</v>
      </c>
      <c r="B286" s="261"/>
      <c r="C286" s="266"/>
      <c r="D286" s="263"/>
      <c r="E286" s="269" t="s">
        <v>509</v>
      </c>
      <c r="F286" s="270"/>
      <c r="G286" s="271"/>
      <c r="H286" s="267"/>
    </row>
    <row r="287" spans="1:8" s="243" customFormat="1" ht="24.75" customHeight="1">
      <c r="A287" s="268" t="s">
        <v>510</v>
      </c>
      <c r="B287" s="261"/>
      <c r="C287" s="266"/>
      <c r="D287" s="263"/>
      <c r="E287" s="269" t="s">
        <v>511</v>
      </c>
      <c r="F287" s="270"/>
      <c r="G287" s="271"/>
      <c r="H287" s="267"/>
    </row>
    <row r="288" spans="1:8" s="243" customFormat="1" ht="24.75" customHeight="1">
      <c r="A288" s="268" t="s">
        <v>512</v>
      </c>
      <c r="B288" s="261"/>
      <c r="C288" s="266"/>
      <c r="D288" s="263"/>
      <c r="E288" s="269" t="s">
        <v>513</v>
      </c>
      <c r="F288" s="270">
        <f>SUM(F289:F294)</f>
        <v>32</v>
      </c>
      <c r="G288" s="271">
        <f>SUM(G289:G294)</f>
        <v>7</v>
      </c>
      <c r="H288" s="267">
        <f>G288/F288</f>
        <v>0.21875</v>
      </c>
    </row>
    <row r="289" spans="1:8" s="243" customFormat="1" ht="24.75" customHeight="1">
      <c r="A289" s="268" t="s">
        <v>514</v>
      </c>
      <c r="B289" s="261"/>
      <c r="C289" s="266"/>
      <c r="D289" s="263"/>
      <c r="E289" s="269" t="s">
        <v>515</v>
      </c>
      <c r="F289" s="270"/>
      <c r="G289" s="271"/>
      <c r="H289" s="267"/>
    </row>
    <row r="290" spans="1:8" s="243" customFormat="1" ht="24.75" customHeight="1">
      <c r="A290" s="268" t="s">
        <v>516</v>
      </c>
      <c r="B290" s="261"/>
      <c r="C290" s="266"/>
      <c r="D290" s="263"/>
      <c r="E290" s="269" t="s">
        <v>517</v>
      </c>
      <c r="F290" s="270"/>
      <c r="G290" s="271"/>
      <c r="H290" s="267"/>
    </row>
    <row r="291" spans="1:8" s="243" customFormat="1" ht="24.75" customHeight="1">
      <c r="A291" s="272" t="s">
        <v>518</v>
      </c>
      <c r="B291" s="261"/>
      <c r="C291" s="266"/>
      <c r="D291" s="263"/>
      <c r="E291" s="269" t="s">
        <v>519</v>
      </c>
      <c r="F291" s="270">
        <v>24</v>
      </c>
      <c r="G291" s="271"/>
      <c r="H291" s="267">
        <f>G291/F291</f>
        <v>0</v>
      </c>
    </row>
    <row r="292" spans="1:8" s="243" customFormat="1" ht="24.75" customHeight="1">
      <c r="A292" s="268" t="s">
        <v>520</v>
      </c>
      <c r="B292" s="261"/>
      <c r="C292" s="266"/>
      <c r="D292" s="263"/>
      <c r="E292" s="269" t="s">
        <v>521</v>
      </c>
      <c r="F292" s="270"/>
      <c r="G292" s="271"/>
      <c r="H292" s="267"/>
    </row>
    <row r="293" spans="1:8" s="243" customFormat="1" ht="24.75" customHeight="1">
      <c r="A293" s="268" t="s">
        <v>522</v>
      </c>
      <c r="B293" s="261"/>
      <c r="C293" s="266"/>
      <c r="D293" s="263"/>
      <c r="E293" s="269" t="s">
        <v>523</v>
      </c>
      <c r="F293" s="270"/>
      <c r="G293" s="271"/>
      <c r="H293" s="267"/>
    </row>
    <row r="294" spans="1:8" s="243" customFormat="1" ht="24.75" customHeight="1">
      <c r="A294" s="268" t="s">
        <v>524</v>
      </c>
      <c r="B294" s="261"/>
      <c r="C294" s="266"/>
      <c r="D294" s="263"/>
      <c r="E294" s="269" t="s">
        <v>525</v>
      </c>
      <c r="F294" s="270">
        <v>8</v>
      </c>
      <c r="G294" s="271">
        <v>7</v>
      </c>
      <c r="H294" s="267">
        <f>G294/F294</f>
        <v>0.875</v>
      </c>
    </row>
    <row r="295" spans="1:8" s="243" customFormat="1" ht="24.75" customHeight="1">
      <c r="A295" s="268" t="s">
        <v>526</v>
      </c>
      <c r="B295" s="261"/>
      <c r="C295" s="266"/>
      <c r="D295" s="263"/>
      <c r="E295" s="269" t="s">
        <v>527</v>
      </c>
      <c r="F295" s="270"/>
      <c r="G295" s="271"/>
      <c r="H295" s="267"/>
    </row>
    <row r="296" spans="1:8" s="243" customFormat="1" ht="24.75" customHeight="1">
      <c r="A296" s="268" t="s">
        <v>528</v>
      </c>
      <c r="B296" s="261"/>
      <c r="C296" s="266"/>
      <c r="D296" s="263"/>
      <c r="E296" s="269" t="s">
        <v>529</v>
      </c>
      <c r="F296" s="270"/>
      <c r="G296" s="271"/>
      <c r="H296" s="267"/>
    </row>
    <row r="297" spans="1:8" s="243" customFormat="1" ht="24.75" customHeight="1">
      <c r="A297" s="268" t="s">
        <v>530</v>
      </c>
      <c r="B297" s="261"/>
      <c r="C297" s="266"/>
      <c r="D297" s="263"/>
      <c r="E297" s="269" t="s">
        <v>531</v>
      </c>
      <c r="F297" s="270"/>
      <c r="G297" s="271"/>
      <c r="H297" s="267"/>
    </row>
    <row r="298" spans="1:8" s="243" customFormat="1" ht="24.75" customHeight="1">
      <c r="A298" s="268" t="s">
        <v>532</v>
      </c>
      <c r="B298" s="261"/>
      <c r="C298" s="266"/>
      <c r="D298" s="263"/>
      <c r="E298" s="269" t="s">
        <v>533</v>
      </c>
      <c r="F298" s="270"/>
      <c r="G298" s="271"/>
      <c r="H298" s="267"/>
    </row>
    <row r="299" spans="1:8" s="243" customFormat="1" ht="24.75" customHeight="1">
      <c r="A299" s="268" t="s">
        <v>534</v>
      </c>
      <c r="B299" s="261"/>
      <c r="C299" s="266"/>
      <c r="D299" s="263"/>
      <c r="E299" s="269" t="s">
        <v>535</v>
      </c>
      <c r="F299" s="270"/>
      <c r="G299" s="271"/>
      <c r="H299" s="267"/>
    </row>
    <row r="300" spans="1:8" s="243" customFormat="1" ht="24.75" customHeight="1">
      <c r="A300" s="268" t="s">
        <v>536</v>
      </c>
      <c r="B300" s="261"/>
      <c r="C300" s="266"/>
      <c r="D300" s="263"/>
      <c r="E300" s="269" t="s">
        <v>537</v>
      </c>
      <c r="F300" s="270"/>
      <c r="G300" s="271"/>
      <c r="H300" s="267"/>
    </row>
    <row r="301" spans="1:8" s="243" customFormat="1" ht="24.75" customHeight="1">
      <c r="A301" s="268" t="s">
        <v>538</v>
      </c>
      <c r="B301" s="261"/>
      <c r="C301" s="266"/>
      <c r="D301" s="263"/>
      <c r="E301" s="269" t="s">
        <v>539</v>
      </c>
      <c r="F301" s="270"/>
      <c r="G301" s="271"/>
      <c r="H301" s="267"/>
    </row>
    <row r="302" spans="1:8" s="243" customFormat="1" ht="24.75" customHeight="1">
      <c r="A302" s="268" t="s">
        <v>540</v>
      </c>
      <c r="B302" s="261"/>
      <c r="C302" s="266"/>
      <c r="D302" s="263"/>
      <c r="E302" s="269" t="s">
        <v>541</v>
      </c>
      <c r="F302" s="270"/>
      <c r="G302" s="271"/>
      <c r="H302" s="267"/>
    </row>
    <row r="303" spans="1:8" s="243" customFormat="1" ht="24.75" customHeight="1">
      <c r="A303" s="268" t="s">
        <v>542</v>
      </c>
      <c r="B303" s="261"/>
      <c r="C303" s="266"/>
      <c r="D303" s="263"/>
      <c r="E303" s="269" t="s">
        <v>543</v>
      </c>
      <c r="F303" s="270"/>
      <c r="G303" s="271"/>
      <c r="H303" s="267"/>
    </row>
    <row r="304" spans="1:8" s="243" customFormat="1" ht="24.75" customHeight="1">
      <c r="A304" s="268" t="s">
        <v>544</v>
      </c>
      <c r="B304" s="261"/>
      <c r="C304" s="266"/>
      <c r="D304" s="263"/>
      <c r="E304" s="269" t="s">
        <v>545</v>
      </c>
      <c r="F304" s="270"/>
      <c r="G304" s="271"/>
      <c r="H304" s="267"/>
    </row>
    <row r="305" spans="1:8" s="243" customFormat="1" ht="24.75" customHeight="1">
      <c r="A305" s="268" t="s">
        <v>546</v>
      </c>
      <c r="B305" s="261"/>
      <c r="C305" s="266"/>
      <c r="D305" s="263"/>
      <c r="E305" s="269" t="s">
        <v>547</v>
      </c>
      <c r="F305" s="270"/>
      <c r="G305" s="271"/>
      <c r="H305" s="267"/>
    </row>
    <row r="306" spans="1:8" s="243" customFormat="1" ht="24.75" customHeight="1">
      <c r="A306" s="268" t="s">
        <v>548</v>
      </c>
      <c r="B306" s="261"/>
      <c r="C306" s="266"/>
      <c r="D306" s="263"/>
      <c r="E306" s="269" t="s">
        <v>549</v>
      </c>
      <c r="F306" s="270">
        <f>SUM(F307:F308)</f>
        <v>5</v>
      </c>
      <c r="G306" s="271">
        <f>SUM(G307:G308)</f>
        <v>5</v>
      </c>
      <c r="H306" s="267">
        <f>G306/F306</f>
        <v>1</v>
      </c>
    </row>
    <row r="307" spans="1:8" s="243" customFormat="1" ht="24.75" customHeight="1">
      <c r="A307" s="268" t="s">
        <v>550</v>
      </c>
      <c r="B307" s="261"/>
      <c r="C307" s="266"/>
      <c r="D307" s="263"/>
      <c r="E307" s="269" t="s">
        <v>551</v>
      </c>
      <c r="F307" s="270"/>
      <c r="G307" s="271"/>
      <c r="H307" s="267"/>
    </row>
    <row r="308" spans="1:8" s="243" customFormat="1" ht="24.75" customHeight="1">
      <c r="A308" s="268" t="s">
        <v>552</v>
      </c>
      <c r="B308" s="261"/>
      <c r="C308" s="266"/>
      <c r="D308" s="263"/>
      <c r="E308" s="269" t="s">
        <v>553</v>
      </c>
      <c r="F308" s="270">
        <v>5</v>
      </c>
      <c r="G308" s="271">
        <v>5</v>
      </c>
      <c r="H308" s="267">
        <f>G308/F308</f>
        <v>1</v>
      </c>
    </row>
    <row r="309" spans="1:8" s="243" customFormat="1" ht="24.75" customHeight="1">
      <c r="A309" s="268" t="s">
        <v>554</v>
      </c>
      <c r="B309" s="261"/>
      <c r="C309" s="266"/>
      <c r="D309" s="263"/>
      <c r="E309" s="264" t="s">
        <v>555</v>
      </c>
      <c r="F309" s="270"/>
      <c r="G309" s="271"/>
      <c r="H309" s="267"/>
    </row>
    <row r="310" spans="1:8" s="243" customFormat="1" ht="24.75" customHeight="1">
      <c r="A310" s="272" t="s">
        <v>556</v>
      </c>
      <c r="B310" s="261">
        <f>B321+B371+B429</f>
        <v>134</v>
      </c>
      <c r="C310" s="266">
        <f>C321+C371+C429</f>
        <v>116</v>
      </c>
      <c r="D310" s="263">
        <f>C310/B310</f>
        <v>0.8656716417910447</v>
      </c>
      <c r="E310" s="269" t="s">
        <v>557</v>
      </c>
      <c r="F310" s="270"/>
      <c r="G310" s="271"/>
      <c r="H310" s="267"/>
    </row>
    <row r="311" spans="1:8" s="243" customFormat="1" ht="24.75" customHeight="1">
      <c r="A311" s="268" t="s">
        <v>558</v>
      </c>
      <c r="B311" s="261"/>
      <c r="C311" s="266"/>
      <c r="D311" s="263"/>
      <c r="E311" s="269" t="s">
        <v>99</v>
      </c>
      <c r="F311" s="270"/>
      <c r="G311" s="271"/>
      <c r="H311" s="267"/>
    </row>
    <row r="312" spans="1:8" s="243" customFormat="1" ht="24.75" customHeight="1">
      <c r="A312" s="268" t="s">
        <v>559</v>
      </c>
      <c r="B312" s="261"/>
      <c r="C312" s="266"/>
      <c r="D312" s="263"/>
      <c r="E312" s="269" t="s">
        <v>100</v>
      </c>
      <c r="F312" s="270"/>
      <c r="G312" s="271"/>
      <c r="H312" s="267"/>
    </row>
    <row r="313" spans="1:8" s="243" customFormat="1" ht="24.75" customHeight="1">
      <c r="A313" s="268" t="s">
        <v>560</v>
      </c>
      <c r="B313" s="261"/>
      <c r="C313" s="266"/>
      <c r="D313" s="263"/>
      <c r="E313" s="269" t="s">
        <v>101</v>
      </c>
      <c r="F313" s="270"/>
      <c r="G313" s="271"/>
      <c r="H313" s="267"/>
    </row>
    <row r="314" spans="1:8" s="243" customFormat="1" ht="24.75" customHeight="1">
      <c r="A314" s="268" t="s">
        <v>561</v>
      </c>
      <c r="B314" s="261"/>
      <c r="C314" s="266"/>
      <c r="D314" s="263"/>
      <c r="E314" s="269" t="s">
        <v>562</v>
      </c>
      <c r="F314" s="270"/>
      <c r="G314" s="271"/>
      <c r="H314" s="267"/>
    </row>
    <row r="315" spans="1:8" s="243" customFormat="1" ht="24.75" customHeight="1">
      <c r="A315" s="268" t="s">
        <v>563</v>
      </c>
      <c r="B315" s="261"/>
      <c r="C315" s="266"/>
      <c r="D315" s="263"/>
      <c r="E315" s="269" t="s">
        <v>564</v>
      </c>
      <c r="F315" s="270"/>
      <c r="G315" s="271"/>
      <c r="H315" s="267"/>
    </row>
    <row r="316" spans="1:8" s="243" customFormat="1" ht="24.75" customHeight="1">
      <c r="A316" s="268" t="s">
        <v>565</v>
      </c>
      <c r="B316" s="261"/>
      <c r="C316" s="266"/>
      <c r="D316" s="263"/>
      <c r="E316" s="269" t="s">
        <v>566</v>
      </c>
      <c r="F316" s="270"/>
      <c r="G316" s="271"/>
      <c r="H316" s="267"/>
    </row>
    <row r="317" spans="1:8" s="243" customFormat="1" ht="24.75" customHeight="1">
      <c r="A317" s="268" t="s">
        <v>567</v>
      </c>
      <c r="B317" s="261"/>
      <c r="C317" s="266"/>
      <c r="D317" s="263"/>
      <c r="E317" s="269" t="s">
        <v>568</v>
      </c>
      <c r="F317" s="270"/>
      <c r="G317" s="271"/>
      <c r="H317" s="267"/>
    </row>
    <row r="318" spans="1:8" s="243" customFormat="1" ht="24.75" customHeight="1">
      <c r="A318" s="268" t="s">
        <v>569</v>
      </c>
      <c r="B318" s="261"/>
      <c r="C318" s="266"/>
      <c r="D318" s="263"/>
      <c r="E318" s="269" t="s">
        <v>570</v>
      </c>
      <c r="F318" s="270"/>
      <c r="G318" s="271"/>
      <c r="H318" s="267"/>
    </row>
    <row r="319" spans="1:8" s="243" customFormat="1" ht="24.75" customHeight="1">
      <c r="A319" s="268" t="s">
        <v>571</v>
      </c>
      <c r="B319" s="261"/>
      <c r="C319" s="266"/>
      <c r="D319" s="263"/>
      <c r="E319" s="269" t="s">
        <v>572</v>
      </c>
      <c r="F319" s="270"/>
      <c r="G319" s="271"/>
      <c r="H319" s="267"/>
    </row>
    <row r="320" spans="1:8" s="243" customFormat="1" ht="24.75" customHeight="1">
      <c r="A320" s="268" t="s">
        <v>573</v>
      </c>
      <c r="B320" s="261"/>
      <c r="C320" s="266"/>
      <c r="D320" s="263"/>
      <c r="E320" s="269" t="s">
        <v>574</v>
      </c>
      <c r="F320" s="270"/>
      <c r="G320" s="271"/>
      <c r="H320" s="267"/>
    </row>
    <row r="321" spans="1:8" s="243" customFormat="1" ht="24.75" customHeight="1">
      <c r="A321" s="268" t="s">
        <v>575</v>
      </c>
      <c r="B321" s="261">
        <f>SUM(B322:B342)</f>
        <v>83</v>
      </c>
      <c r="C321" s="266">
        <f>SUM(C322:C342)</f>
        <v>71</v>
      </c>
      <c r="D321" s="263">
        <f>C321/B321</f>
        <v>0.8554216867469879</v>
      </c>
      <c r="E321" s="269" t="s">
        <v>576</v>
      </c>
      <c r="F321" s="270"/>
      <c r="G321" s="271"/>
      <c r="H321" s="267"/>
    </row>
    <row r="322" spans="1:8" s="243" customFormat="1" ht="24.75" customHeight="1">
      <c r="A322" s="268" t="s">
        <v>99</v>
      </c>
      <c r="B322" s="261"/>
      <c r="C322" s="266"/>
      <c r="D322" s="263"/>
      <c r="E322" s="269" t="s">
        <v>577</v>
      </c>
      <c r="F322" s="270"/>
      <c r="G322" s="271"/>
      <c r="H322" s="267"/>
    </row>
    <row r="323" spans="1:8" s="243" customFormat="1" ht="24.75" customHeight="1">
      <c r="A323" s="268" t="s">
        <v>100</v>
      </c>
      <c r="B323" s="261"/>
      <c r="C323" s="266"/>
      <c r="D323" s="263"/>
      <c r="E323" s="269" t="s">
        <v>578</v>
      </c>
      <c r="F323" s="270"/>
      <c r="G323" s="271"/>
      <c r="H323" s="267"/>
    </row>
    <row r="324" spans="1:8" s="243" customFormat="1" ht="24.75" customHeight="1">
      <c r="A324" s="268" t="s">
        <v>101</v>
      </c>
      <c r="B324" s="261"/>
      <c r="C324" s="266"/>
      <c r="D324" s="263"/>
      <c r="E324" s="269" t="s">
        <v>579</v>
      </c>
      <c r="F324" s="270"/>
      <c r="G324" s="271"/>
      <c r="H324" s="267"/>
    </row>
    <row r="325" spans="1:8" s="243" customFormat="1" ht="24.75" customHeight="1">
      <c r="A325" s="268" t="s">
        <v>580</v>
      </c>
      <c r="B325" s="261"/>
      <c r="C325" s="266"/>
      <c r="D325" s="263"/>
      <c r="E325" s="269" t="s">
        <v>581</v>
      </c>
      <c r="F325" s="270"/>
      <c r="G325" s="271"/>
      <c r="H325" s="267"/>
    </row>
    <row r="326" spans="1:8" s="243" customFormat="1" ht="24.75" customHeight="1">
      <c r="A326" s="268" t="s">
        <v>582</v>
      </c>
      <c r="B326" s="261"/>
      <c r="C326" s="266"/>
      <c r="D326" s="263"/>
      <c r="E326" s="269" t="s">
        <v>583</v>
      </c>
      <c r="F326" s="270"/>
      <c r="G326" s="271"/>
      <c r="H326" s="267"/>
    </row>
    <row r="327" spans="1:8" s="243" customFormat="1" ht="24.75" customHeight="1">
      <c r="A327" s="268" t="s">
        <v>584</v>
      </c>
      <c r="B327" s="261"/>
      <c r="C327" s="266"/>
      <c r="D327" s="263"/>
      <c r="E327" s="269" t="s">
        <v>585</v>
      </c>
      <c r="F327" s="270"/>
      <c r="G327" s="271"/>
      <c r="H327" s="267"/>
    </row>
    <row r="328" spans="1:8" s="243" customFormat="1" ht="24.75" customHeight="1">
      <c r="A328" s="268" t="s">
        <v>586</v>
      </c>
      <c r="B328" s="261"/>
      <c r="C328" s="266"/>
      <c r="D328" s="263"/>
      <c r="E328" s="269" t="s">
        <v>587</v>
      </c>
      <c r="F328" s="270"/>
      <c r="G328" s="271"/>
      <c r="H328" s="267"/>
    </row>
    <row r="329" spans="1:8" s="243" customFormat="1" ht="24.75" customHeight="1">
      <c r="A329" s="268" t="s">
        <v>588</v>
      </c>
      <c r="B329" s="261"/>
      <c r="C329" s="266"/>
      <c r="D329" s="263"/>
      <c r="E329" s="269" t="s">
        <v>589</v>
      </c>
      <c r="F329" s="270"/>
      <c r="G329" s="271"/>
      <c r="H329" s="267"/>
    </row>
    <row r="330" spans="1:8" s="243" customFormat="1" ht="24.75" customHeight="1">
      <c r="A330" s="268" t="s">
        <v>590</v>
      </c>
      <c r="B330" s="261"/>
      <c r="C330" s="266"/>
      <c r="D330" s="263"/>
      <c r="E330" s="269" t="s">
        <v>591</v>
      </c>
      <c r="F330" s="270"/>
      <c r="G330" s="271"/>
      <c r="H330" s="267"/>
    </row>
    <row r="331" spans="1:8" s="243" customFormat="1" ht="24.75" customHeight="1">
      <c r="A331" s="268" t="s">
        <v>592</v>
      </c>
      <c r="B331" s="261"/>
      <c r="C331" s="266"/>
      <c r="D331" s="263"/>
      <c r="E331" s="269" t="s">
        <v>593</v>
      </c>
      <c r="F331" s="270"/>
      <c r="G331" s="271"/>
      <c r="H331" s="267"/>
    </row>
    <row r="332" spans="1:8" s="243" customFormat="1" ht="24.75" customHeight="1">
      <c r="A332" s="268" t="s">
        <v>594</v>
      </c>
      <c r="B332" s="261"/>
      <c r="C332" s="266"/>
      <c r="D332" s="263"/>
      <c r="E332" s="269" t="s">
        <v>595</v>
      </c>
      <c r="F332" s="270"/>
      <c r="G332" s="271"/>
      <c r="H332" s="267"/>
    </row>
    <row r="333" spans="1:8" s="243" customFormat="1" ht="24.75" customHeight="1">
      <c r="A333" s="268" t="s">
        <v>596</v>
      </c>
      <c r="B333" s="261"/>
      <c r="C333" s="266"/>
      <c r="D333" s="263"/>
      <c r="E333" s="269" t="s">
        <v>597</v>
      </c>
      <c r="F333" s="270"/>
      <c r="G333" s="271"/>
      <c r="H333" s="267"/>
    </row>
    <row r="334" spans="1:8" s="243" customFormat="1" ht="24.75" customHeight="1">
      <c r="A334" s="268" t="s">
        <v>598</v>
      </c>
      <c r="B334" s="261"/>
      <c r="C334" s="266"/>
      <c r="D334" s="263"/>
      <c r="E334" s="269" t="s">
        <v>99</v>
      </c>
      <c r="F334" s="270"/>
      <c r="G334" s="271"/>
      <c r="H334" s="267"/>
    </row>
    <row r="335" spans="1:8" s="243" customFormat="1" ht="24.75" customHeight="1">
      <c r="A335" s="268" t="s">
        <v>599</v>
      </c>
      <c r="B335" s="261"/>
      <c r="C335" s="266"/>
      <c r="D335" s="263"/>
      <c r="E335" s="269" t="s">
        <v>100</v>
      </c>
      <c r="F335" s="270"/>
      <c r="G335" s="271"/>
      <c r="H335" s="267"/>
    </row>
    <row r="336" spans="1:8" s="243" customFormat="1" ht="24.75" customHeight="1">
      <c r="A336" s="268" t="s">
        <v>600</v>
      </c>
      <c r="B336" s="261"/>
      <c r="C336" s="266"/>
      <c r="D336" s="263"/>
      <c r="E336" s="269" t="s">
        <v>101</v>
      </c>
      <c r="F336" s="270"/>
      <c r="G336" s="271"/>
      <c r="H336" s="267"/>
    </row>
    <row r="337" spans="1:8" s="243" customFormat="1" ht="24.75" customHeight="1">
      <c r="A337" s="268" t="s">
        <v>601</v>
      </c>
      <c r="B337" s="261"/>
      <c r="C337" s="266"/>
      <c r="D337" s="263"/>
      <c r="E337" s="269" t="s">
        <v>602</v>
      </c>
      <c r="F337" s="270"/>
      <c r="G337" s="271"/>
      <c r="H337" s="267"/>
    </row>
    <row r="338" spans="1:8" s="243" customFormat="1" ht="24.75" customHeight="1">
      <c r="A338" s="268" t="s">
        <v>603</v>
      </c>
      <c r="B338" s="261"/>
      <c r="C338" s="266"/>
      <c r="D338" s="263"/>
      <c r="E338" s="269" t="s">
        <v>604</v>
      </c>
      <c r="F338" s="270"/>
      <c r="G338" s="271"/>
      <c r="H338" s="267"/>
    </row>
    <row r="339" spans="1:8" s="243" customFormat="1" ht="24.75" customHeight="1">
      <c r="A339" s="268" t="s">
        <v>605</v>
      </c>
      <c r="B339" s="261"/>
      <c r="C339" s="266"/>
      <c r="D339" s="263"/>
      <c r="E339" s="269" t="s">
        <v>606</v>
      </c>
      <c r="F339" s="270"/>
      <c r="G339" s="271"/>
      <c r="H339" s="267"/>
    </row>
    <row r="340" spans="1:8" s="243" customFormat="1" ht="24.75" customHeight="1">
      <c r="A340" s="268" t="s">
        <v>197</v>
      </c>
      <c r="B340" s="261"/>
      <c r="C340" s="266"/>
      <c r="D340" s="263"/>
      <c r="E340" s="269" t="s">
        <v>607</v>
      </c>
      <c r="F340" s="270"/>
      <c r="G340" s="271"/>
      <c r="H340" s="267"/>
    </row>
    <row r="341" spans="1:8" s="243" customFormat="1" ht="24.75" customHeight="1">
      <c r="A341" s="268" t="s">
        <v>114</v>
      </c>
      <c r="B341" s="261"/>
      <c r="C341" s="266"/>
      <c r="D341" s="263"/>
      <c r="E341" s="269" t="s">
        <v>608</v>
      </c>
      <c r="F341" s="270"/>
      <c r="G341" s="271"/>
      <c r="H341" s="267"/>
    </row>
    <row r="342" spans="1:8" s="243" customFormat="1" ht="24.75" customHeight="1">
      <c r="A342" s="268" t="s">
        <v>609</v>
      </c>
      <c r="B342" s="261">
        <v>83</v>
      </c>
      <c r="C342" s="266">
        <v>71</v>
      </c>
      <c r="D342" s="263">
        <f>C342/B342</f>
        <v>0.8554216867469879</v>
      </c>
      <c r="E342" s="269" t="s">
        <v>610</v>
      </c>
      <c r="F342" s="270"/>
      <c r="G342" s="271"/>
      <c r="H342" s="267"/>
    </row>
    <row r="343" spans="1:8" s="243" customFormat="1" ht="24.75" customHeight="1">
      <c r="A343" s="268" t="s">
        <v>611</v>
      </c>
      <c r="B343" s="261"/>
      <c r="C343" s="266"/>
      <c r="D343" s="263"/>
      <c r="E343" s="269" t="s">
        <v>612</v>
      </c>
      <c r="F343" s="270"/>
      <c r="G343" s="271"/>
      <c r="H343" s="267"/>
    </row>
    <row r="344" spans="1:8" s="243" customFormat="1" ht="24.75" customHeight="1">
      <c r="A344" s="268" t="s">
        <v>99</v>
      </c>
      <c r="B344" s="261"/>
      <c r="C344" s="266"/>
      <c r="D344" s="263"/>
      <c r="E344" s="269" t="s">
        <v>99</v>
      </c>
      <c r="F344" s="270"/>
      <c r="G344" s="271"/>
      <c r="H344" s="267"/>
    </row>
    <row r="345" spans="1:8" s="243" customFormat="1" ht="24.75" customHeight="1">
      <c r="A345" s="268" t="s">
        <v>100</v>
      </c>
      <c r="B345" s="261"/>
      <c r="C345" s="266"/>
      <c r="D345" s="263"/>
      <c r="E345" s="269" t="s">
        <v>100</v>
      </c>
      <c r="F345" s="270"/>
      <c r="G345" s="271"/>
      <c r="H345" s="267"/>
    </row>
    <row r="346" spans="1:8" s="243" customFormat="1" ht="24.75" customHeight="1">
      <c r="A346" s="268" t="s">
        <v>101</v>
      </c>
      <c r="B346" s="261"/>
      <c r="C346" s="266"/>
      <c r="D346" s="263"/>
      <c r="E346" s="269" t="s">
        <v>101</v>
      </c>
      <c r="F346" s="270"/>
      <c r="G346" s="271"/>
      <c r="H346" s="267"/>
    </row>
    <row r="347" spans="1:8" s="243" customFormat="1" ht="24.75" customHeight="1">
      <c r="A347" s="268" t="s">
        <v>613</v>
      </c>
      <c r="B347" s="261"/>
      <c r="C347" s="266"/>
      <c r="D347" s="263"/>
      <c r="E347" s="269" t="s">
        <v>614</v>
      </c>
      <c r="F347" s="270"/>
      <c r="G347" s="271"/>
      <c r="H347" s="267"/>
    </row>
    <row r="348" spans="1:8" s="243" customFormat="1" ht="24.75" customHeight="1">
      <c r="A348" s="268" t="s">
        <v>114</v>
      </c>
      <c r="B348" s="261"/>
      <c r="C348" s="266"/>
      <c r="D348" s="263"/>
      <c r="E348" s="269" t="s">
        <v>615</v>
      </c>
      <c r="F348" s="270"/>
      <c r="G348" s="271"/>
      <c r="H348" s="267"/>
    </row>
    <row r="349" spans="1:8" s="243" customFormat="1" ht="24.75" customHeight="1">
      <c r="A349" s="268" t="s">
        <v>616</v>
      </c>
      <c r="B349" s="261"/>
      <c r="C349" s="266"/>
      <c r="D349" s="263"/>
      <c r="E349" s="269" t="s">
        <v>617</v>
      </c>
      <c r="F349" s="270"/>
      <c r="G349" s="271"/>
      <c r="H349" s="267"/>
    </row>
    <row r="350" spans="1:8" s="243" customFormat="1" ht="24.75" customHeight="1">
      <c r="A350" s="268" t="s">
        <v>618</v>
      </c>
      <c r="B350" s="261"/>
      <c r="C350" s="266"/>
      <c r="D350" s="263"/>
      <c r="E350" s="269" t="s">
        <v>619</v>
      </c>
      <c r="F350" s="270"/>
      <c r="G350" s="271"/>
      <c r="H350" s="267"/>
    </row>
    <row r="351" spans="1:8" s="243" customFormat="1" ht="24.75" customHeight="1">
      <c r="A351" s="268" t="s">
        <v>99</v>
      </c>
      <c r="B351" s="261"/>
      <c r="C351" s="266"/>
      <c r="D351" s="263"/>
      <c r="E351" s="269" t="s">
        <v>620</v>
      </c>
      <c r="F351" s="270"/>
      <c r="G351" s="271"/>
      <c r="H351" s="267"/>
    </row>
    <row r="352" spans="1:8" s="243" customFormat="1" ht="24.75" customHeight="1">
      <c r="A352" s="268" t="s">
        <v>100</v>
      </c>
      <c r="B352" s="261"/>
      <c r="C352" s="266"/>
      <c r="D352" s="263"/>
      <c r="E352" s="269" t="s">
        <v>621</v>
      </c>
      <c r="F352" s="270"/>
      <c r="G352" s="271"/>
      <c r="H352" s="267"/>
    </row>
    <row r="353" spans="1:8" s="243" customFormat="1" ht="24.75" customHeight="1">
      <c r="A353" s="268" t="s">
        <v>101</v>
      </c>
      <c r="B353" s="261"/>
      <c r="C353" s="266"/>
      <c r="D353" s="263"/>
      <c r="E353" s="269" t="s">
        <v>622</v>
      </c>
      <c r="F353" s="270"/>
      <c r="G353" s="271"/>
      <c r="H353" s="267"/>
    </row>
    <row r="354" spans="1:8" s="243" customFormat="1" ht="24.75" customHeight="1">
      <c r="A354" s="268" t="s">
        <v>623</v>
      </c>
      <c r="B354" s="261"/>
      <c r="C354" s="266"/>
      <c r="D354" s="263"/>
      <c r="E354" s="269" t="s">
        <v>624</v>
      </c>
      <c r="F354" s="270"/>
      <c r="G354" s="271"/>
      <c r="H354" s="267"/>
    </row>
    <row r="355" spans="1:8" s="243" customFormat="1" ht="24.75" customHeight="1">
      <c r="A355" s="268" t="s">
        <v>625</v>
      </c>
      <c r="B355" s="261"/>
      <c r="C355" s="266"/>
      <c r="D355" s="263"/>
      <c r="E355" s="269" t="s">
        <v>626</v>
      </c>
      <c r="F355" s="270"/>
      <c r="G355" s="271"/>
      <c r="H355" s="267"/>
    </row>
    <row r="356" spans="1:8" s="243" customFormat="1" ht="24.75" customHeight="1">
      <c r="A356" s="268" t="s">
        <v>627</v>
      </c>
      <c r="B356" s="261"/>
      <c r="C356" s="266"/>
      <c r="D356" s="263"/>
      <c r="E356" s="269" t="s">
        <v>628</v>
      </c>
      <c r="F356" s="270"/>
      <c r="G356" s="271"/>
      <c r="H356" s="267"/>
    </row>
    <row r="357" spans="1:8" s="243" customFormat="1" ht="24.75" customHeight="1">
      <c r="A357" s="268" t="s">
        <v>629</v>
      </c>
      <c r="B357" s="261"/>
      <c r="C357" s="266"/>
      <c r="D357" s="263"/>
      <c r="E357" s="269" t="s">
        <v>630</v>
      </c>
      <c r="F357" s="270"/>
      <c r="G357" s="271"/>
      <c r="H357" s="267"/>
    </row>
    <row r="358" spans="1:8" s="243" customFormat="1" ht="24.75" customHeight="1">
      <c r="A358" s="268" t="s">
        <v>631</v>
      </c>
      <c r="B358" s="261"/>
      <c r="C358" s="266"/>
      <c r="D358" s="263"/>
      <c r="E358" s="269" t="s">
        <v>632</v>
      </c>
      <c r="F358" s="270"/>
      <c r="G358" s="271"/>
      <c r="H358" s="267"/>
    </row>
    <row r="359" spans="1:8" s="243" customFormat="1" ht="24.75" customHeight="1">
      <c r="A359" s="268" t="s">
        <v>633</v>
      </c>
      <c r="B359" s="261"/>
      <c r="C359" s="266"/>
      <c r="D359" s="263"/>
      <c r="E359" s="269" t="s">
        <v>99</v>
      </c>
      <c r="F359" s="270"/>
      <c r="G359" s="271"/>
      <c r="H359" s="267"/>
    </row>
    <row r="360" spans="1:8" s="243" customFormat="1" ht="24.75" customHeight="1">
      <c r="A360" s="268" t="s">
        <v>114</v>
      </c>
      <c r="B360" s="261"/>
      <c r="C360" s="266"/>
      <c r="D360" s="263"/>
      <c r="E360" s="269" t="s">
        <v>100</v>
      </c>
      <c r="F360" s="270"/>
      <c r="G360" s="271"/>
      <c r="H360" s="267"/>
    </row>
    <row r="361" spans="1:8" s="243" customFormat="1" ht="24.75" customHeight="1">
      <c r="A361" s="268" t="s">
        <v>634</v>
      </c>
      <c r="B361" s="261"/>
      <c r="C361" s="266"/>
      <c r="D361" s="263"/>
      <c r="E361" s="269" t="s">
        <v>101</v>
      </c>
      <c r="F361" s="270"/>
      <c r="G361" s="271"/>
      <c r="H361" s="267"/>
    </row>
    <row r="362" spans="1:8" s="243" customFormat="1" ht="24.75" customHeight="1">
      <c r="A362" s="268" t="s">
        <v>635</v>
      </c>
      <c r="B362" s="261"/>
      <c r="C362" s="266"/>
      <c r="D362" s="263"/>
      <c r="E362" s="269" t="s">
        <v>608</v>
      </c>
      <c r="F362" s="270"/>
      <c r="G362" s="271"/>
      <c r="H362" s="267"/>
    </row>
    <row r="363" spans="1:8" s="243" customFormat="1" ht="24.75" customHeight="1">
      <c r="A363" s="268" t="s">
        <v>99</v>
      </c>
      <c r="B363" s="261"/>
      <c r="C363" s="266"/>
      <c r="D363" s="263"/>
      <c r="E363" s="269" t="s">
        <v>636</v>
      </c>
      <c r="F363" s="270"/>
      <c r="G363" s="271"/>
      <c r="H363" s="267"/>
    </row>
    <row r="364" spans="1:8" s="243" customFormat="1" ht="24.75" customHeight="1">
      <c r="A364" s="268" t="s">
        <v>100</v>
      </c>
      <c r="B364" s="261"/>
      <c r="C364" s="266"/>
      <c r="D364" s="263"/>
      <c r="E364" s="269" t="s">
        <v>637</v>
      </c>
      <c r="F364" s="270"/>
      <c r="G364" s="271"/>
      <c r="H364" s="267"/>
    </row>
    <row r="365" spans="1:8" s="243" customFormat="1" ht="24.75" customHeight="1">
      <c r="A365" s="268" t="s">
        <v>101</v>
      </c>
      <c r="B365" s="261"/>
      <c r="C365" s="266"/>
      <c r="D365" s="263"/>
      <c r="E365" s="269" t="s">
        <v>638</v>
      </c>
      <c r="F365" s="270"/>
      <c r="G365" s="271"/>
      <c r="H365" s="267"/>
    </row>
    <row r="366" spans="1:8" s="243" customFormat="1" ht="24.75" customHeight="1">
      <c r="A366" s="268" t="s">
        <v>639</v>
      </c>
      <c r="B366" s="261"/>
      <c r="C366" s="266"/>
      <c r="D366" s="263"/>
      <c r="E366" s="269" t="s">
        <v>640</v>
      </c>
      <c r="F366" s="270"/>
      <c r="G366" s="271"/>
      <c r="H366" s="267"/>
    </row>
    <row r="367" spans="1:8" s="243" customFormat="1" ht="24.75" customHeight="1">
      <c r="A367" s="268" t="s">
        <v>641</v>
      </c>
      <c r="B367" s="261"/>
      <c r="C367" s="266"/>
      <c r="D367" s="263"/>
      <c r="E367" s="269" t="s">
        <v>642</v>
      </c>
      <c r="F367" s="270"/>
      <c r="G367" s="271"/>
      <c r="H367" s="267"/>
    </row>
    <row r="368" spans="1:8" s="243" customFormat="1" ht="24.75" customHeight="1">
      <c r="A368" s="268" t="s">
        <v>643</v>
      </c>
      <c r="B368" s="261"/>
      <c r="C368" s="266"/>
      <c r="D368" s="263"/>
      <c r="E368" s="269" t="s">
        <v>644</v>
      </c>
      <c r="F368" s="270"/>
      <c r="G368" s="271"/>
      <c r="H368" s="267"/>
    </row>
    <row r="369" spans="1:8" s="243" customFormat="1" ht="24.75" customHeight="1">
      <c r="A369" s="268" t="s">
        <v>114</v>
      </c>
      <c r="B369" s="261"/>
      <c r="C369" s="266"/>
      <c r="D369" s="263"/>
      <c r="E369" s="269" t="s">
        <v>645</v>
      </c>
      <c r="F369" s="270"/>
      <c r="G369" s="271"/>
      <c r="H369" s="267"/>
    </row>
    <row r="370" spans="1:8" s="243" customFormat="1" ht="24.75" customHeight="1">
      <c r="A370" s="268" t="s">
        <v>646</v>
      </c>
      <c r="B370" s="261"/>
      <c r="C370" s="266"/>
      <c r="D370" s="263"/>
      <c r="E370" s="269" t="s">
        <v>647</v>
      </c>
      <c r="F370" s="270"/>
      <c r="G370" s="271"/>
      <c r="H370" s="267"/>
    </row>
    <row r="371" spans="1:8" s="243" customFormat="1" ht="24.75" customHeight="1">
      <c r="A371" s="268" t="s">
        <v>648</v>
      </c>
      <c r="B371" s="261">
        <f>SUM(B372:B385)</f>
        <v>35</v>
      </c>
      <c r="C371" s="266">
        <f>SUM(C372:C385)</f>
        <v>32</v>
      </c>
      <c r="D371" s="263">
        <f>C371/B371</f>
        <v>0.9142857142857143</v>
      </c>
      <c r="E371" s="269" t="s">
        <v>649</v>
      </c>
      <c r="F371" s="270"/>
      <c r="G371" s="271"/>
      <c r="H371" s="267"/>
    </row>
    <row r="372" spans="1:8" s="243" customFormat="1" ht="24.75" customHeight="1">
      <c r="A372" s="268" t="s">
        <v>99</v>
      </c>
      <c r="B372" s="261"/>
      <c r="C372" s="266"/>
      <c r="D372" s="263"/>
      <c r="E372" s="269" t="s">
        <v>650</v>
      </c>
      <c r="F372" s="270"/>
      <c r="G372" s="271"/>
      <c r="H372" s="267"/>
    </row>
    <row r="373" spans="1:8" s="243" customFormat="1" ht="24.75" customHeight="1">
      <c r="A373" s="268" t="s">
        <v>100</v>
      </c>
      <c r="B373" s="261"/>
      <c r="C373" s="266"/>
      <c r="D373" s="263"/>
      <c r="E373" s="264" t="s">
        <v>651</v>
      </c>
      <c r="F373" s="270">
        <f>F435</f>
        <v>14</v>
      </c>
      <c r="G373" s="271">
        <v>13</v>
      </c>
      <c r="H373" s="267">
        <f>G373/F373</f>
        <v>0.9285714285714286</v>
      </c>
    </row>
    <row r="374" spans="1:8" s="243" customFormat="1" ht="24.75" customHeight="1">
      <c r="A374" s="268" t="s">
        <v>101</v>
      </c>
      <c r="B374" s="261"/>
      <c r="C374" s="266"/>
      <c r="D374" s="263"/>
      <c r="E374" s="269" t="s">
        <v>652</v>
      </c>
      <c r="F374" s="270"/>
      <c r="G374" s="271"/>
      <c r="H374" s="267"/>
    </row>
    <row r="375" spans="1:8" s="243" customFormat="1" ht="24.75" customHeight="1">
      <c r="A375" s="268" t="s">
        <v>653</v>
      </c>
      <c r="B375" s="261">
        <v>11</v>
      </c>
      <c r="C375" s="266">
        <v>11</v>
      </c>
      <c r="D375" s="263">
        <f>C375/B375</f>
        <v>1</v>
      </c>
      <c r="E375" s="269" t="s">
        <v>99</v>
      </c>
      <c r="F375" s="270"/>
      <c r="G375" s="271"/>
      <c r="H375" s="267"/>
    </row>
    <row r="376" spans="1:8" s="243" customFormat="1" ht="24.75" customHeight="1">
      <c r="A376" s="268" t="s">
        <v>654</v>
      </c>
      <c r="B376" s="261"/>
      <c r="C376" s="266"/>
      <c r="D376" s="263"/>
      <c r="E376" s="269" t="s">
        <v>100</v>
      </c>
      <c r="F376" s="270"/>
      <c r="G376" s="271"/>
      <c r="H376" s="267"/>
    </row>
    <row r="377" spans="1:8" s="243" customFormat="1" ht="24.75" customHeight="1">
      <c r="A377" s="268" t="s">
        <v>655</v>
      </c>
      <c r="B377" s="261"/>
      <c r="C377" s="266"/>
      <c r="D377" s="263"/>
      <c r="E377" s="269" t="s">
        <v>101</v>
      </c>
      <c r="F377" s="270"/>
      <c r="G377" s="271"/>
      <c r="H377" s="267"/>
    </row>
    <row r="378" spans="1:8" s="243" customFormat="1" ht="24.75" customHeight="1">
      <c r="A378" s="268" t="s">
        <v>656</v>
      </c>
      <c r="B378" s="261"/>
      <c r="C378" s="266"/>
      <c r="D378" s="263"/>
      <c r="E378" s="269" t="s">
        <v>657</v>
      </c>
      <c r="F378" s="270"/>
      <c r="G378" s="271"/>
      <c r="H378" s="267"/>
    </row>
    <row r="379" spans="1:8" s="243" customFormat="1" ht="24.75" customHeight="1">
      <c r="A379" s="268" t="s">
        <v>658</v>
      </c>
      <c r="B379" s="261"/>
      <c r="C379" s="266"/>
      <c r="D379" s="263"/>
      <c r="E379" s="269" t="s">
        <v>659</v>
      </c>
      <c r="F379" s="270"/>
      <c r="G379" s="271"/>
      <c r="H379" s="267"/>
    </row>
    <row r="380" spans="1:8" s="243" customFormat="1" ht="24.75" customHeight="1">
      <c r="A380" s="268" t="s">
        <v>660</v>
      </c>
      <c r="B380" s="261"/>
      <c r="C380" s="266"/>
      <c r="D380" s="263"/>
      <c r="E380" s="269" t="s">
        <v>661</v>
      </c>
      <c r="F380" s="270"/>
      <c r="G380" s="271"/>
      <c r="H380" s="267"/>
    </row>
    <row r="381" spans="1:8" s="243" customFormat="1" ht="24.75" customHeight="1">
      <c r="A381" s="268" t="s">
        <v>662</v>
      </c>
      <c r="B381" s="261"/>
      <c r="C381" s="266"/>
      <c r="D381" s="263"/>
      <c r="E381" s="269" t="s">
        <v>663</v>
      </c>
      <c r="F381" s="270"/>
      <c r="G381" s="271"/>
      <c r="H381" s="267"/>
    </row>
    <row r="382" spans="1:8" s="243" customFormat="1" ht="24.75" customHeight="1">
      <c r="A382" s="268" t="s">
        <v>664</v>
      </c>
      <c r="B382" s="261"/>
      <c r="C382" s="266"/>
      <c r="D382" s="263"/>
      <c r="E382" s="269" t="s">
        <v>665</v>
      </c>
      <c r="F382" s="270"/>
      <c r="G382" s="271"/>
      <c r="H382" s="267"/>
    </row>
    <row r="383" spans="1:8" s="243" customFormat="1" ht="24.75" customHeight="1">
      <c r="A383" s="268" t="s">
        <v>143</v>
      </c>
      <c r="B383" s="261">
        <v>24</v>
      </c>
      <c r="C383" s="266">
        <v>21</v>
      </c>
      <c r="D383" s="263">
        <f>C383/B383</f>
        <v>0.875</v>
      </c>
      <c r="E383" s="269" t="s">
        <v>666</v>
      </c>
      <c r="F383" s="270"/>
      <c r="G383" s="271"/>
      <c r="H383" s="267"/>
    </row>
    <row r="384" spans="1:8" s="243" customFormat="1" ht="24.75" customHeight="1">
      <c r="A384" s="268" t="s">
        <v>114</v>
      </c>
      <c r="B384" s="261"/>
      <c r="C384" s="266"/>
      <c r="D384" s="263"/>
      <c r="E384" s="269" t="s">
        <v>667</v>
      </c>
      <c r="F384" s="270"/>
      <c r="G384" s="271"/>
      <c r="H384" s="267"/>
    </row>
    <row r="385" spans="1:8" s="243" customFormat="1" ht="24.75" customHeight="1">
      <c r="A385" s="268" t="s">
        <v>668</v>
      </c>
      <c r="B385" s="261"/>
      <c r="C385" s="266"/>
      <c r="D385" s="263"/>
      <c r="E385" s="269" t="s">
        <v>99</v>
      </c>
      <c r="F385" s="270"/>
      <c r="G385" s="271"/>
      <c r="H385" s="267"/>
    </row>
    <row r="386" spans="1:8" s="243" customFormat="1" ht="24.75" customHeight="1">
      <c r="A386" s="268" t="s">
        <v>669</v>
      </c>
      <c r="B386" s="261"/>
      <c r="C386" s="266"/>
      <c r="D386" s="263"/>
      <c r="E386" s="269" t="s">
        <v>100</v>
      </c>
      <c r="F386" s="270"/>
      <c r="G386" s="271"/>
      <c r="H386" s="267"/>
    </row>
    <row r="387" spans="1:8" s="243" customFormat="1" ht="24.75" customHeight="1">
      <c r="A387" s="268" t="s">
        <v>99</v>
      </c>
      <c r="B387" s="261"/>
      <c r="C387" s="266"/>
      <c r="D387" s="263"/>
      <c r="E387" s="269" t="s">
        <v>101</v>
      </c>
      <c r="F387" s="270"/>
      <c r="G387" s="271"/>
      <c r="H387" s="267"/>
    </row>
    <row r="388" spans="1:8" s="243" customFormat="1" ht="24.75" customHeight="1">
      <c r="A388" s="268" t="s">
        <v>100</v>
      </c>
      <c r="B388" s="261"/>
      <c r="C388" s="266"/>
      <c r="D388" s="263"/>
      <c r="E388" s="269" t="s">
        <v>670</v>
      </c>
      <c r="F388" s="270"/>
      <c r="G388" s="271"/>
      <c r="H388" s="267"/>
    </row>
    <row r="389" spans="1:8" s="243" customFormat="1" ht="24.75" customHeight="1">
      <c r="A389" s="268" t="s">
        <v>101</v>
      </c>
      <c r="B389" s="261"/>
      <c r="C389" s="266"/>
      <c r="D389" s="263"/>
      <c r="E389" s="269" t="s">
        <v>671</v>
      </c>
      <c r="F389" s="270"/>
      <c r="G389" s="271"/>
      <c r="H389" s="267"/>
    </row>
    <row r="390" spans="1:8" s="243" customFormat="1" ht="24.75" customHeight="1">
      <c r="A390" s="268" t="s">
        <v>672</v>
      </c>
      <c r="B390" s="261"/>
      <c r="C390" s="266"/>
      <c r="D390" s="263"/>
      <c r="E390" s="269" t="s">
        <v>673</v>
      </c>
      <c r="F390" s="270"/>
      <c r="G390" s="271"/>
      <c r="H390" s="267"/>
    </row>
    <row r="391" spans="1:8" s="243" customFormat="1" ht="24.75" customHeight="1">
      <c r="A391" s="268" t="s">
        <v>674</v>
      </c>
      <c r="B391" s="261"/>
      <c r="C391" s="266"/>
      <c r="D391" s="263"/>
      <c r="E391" s="269" t="s">
        <v>675</v>
      </c>
      <c r="F391" s="270"/>
      <c r="G391" s="271"/>
      <c r="H391" s="267"/>
    </row>
    <row r="392" spans="1:8" s="243" customFormat="1" ht="24.75" customHeight="1">
      <c r="A392" s="268" t="s">
        <v>676</v>
      </c>
      <c r="B392" s="261"/>
      <c r="C392" s="266"/>
      <c r="D392" s="263"/>
      <c r="E392" s="269" t="s">
        <v>677</v>
      </c>
      <c r="F392" s="270"/>
      <c r="G392" s="271"/>
      <c r="H392" s="267"/>
    </row>
    <row r="393" spans="1:8" s="243" customFormat="1" ht="24.75" customHeight="1">
      <c r="A393" s="268" t="s">
        <v>114</v>
      </c>
      <c r="B393" s="261"/>
      <c r="C393" s="266"/>
      <c r="D393" s="263"/>
      <c r="E393" s="269" t="s">
        <v>678</v>
      </c>
      <c r="F393" s="270"/>
      <c r="G393" s="271"/>
      <c r="H393" s="267"/>
    </row>
    <row r="394" spans="1:8" s="243" customFormat="1" ht="24.75" customHeight="1">
      <c r="A394" s="268" t="s">
        <v>679</v>
      </c>
      <c r="B394" s="261"/>
      <c r="C394" s="266"/>
      <c r="D394" s="263"/>
      <c r="E394" s="269" t="s">
        <v>680</v>
      </c>
      <c r="F394" s="270"/>
      <c r="G394" s="271"/>
      <c r="H394" s="267"/>
    </row>
    <row r="395" spans="1:8" s="243" customFormat="1" ht="24.75" customHeight="1">
      <c r="A395" s="268" t="s">
        <v>681</v>
      </c>
      <c r="B395" s="261"/>
      <c r="C395" s="266"/>
      <c r="D395" s="263"/>
      <c r="E395" s="269" t="s">
        <v>682</v>
      </c>
      <c r="F395" s="270"/>
      <c r="G395" s="271"/>
      <c r="H395" s="267"/>
    </row>
    <row r="396" spans="1:8" s="243" customFormat="1" ht="24.75" customHeight="1">
      <c r="A396" s="268" t="s">
        <v>99</v>
      </c>
      <c r="B396" s="261"/>
      <c r="C396" s="266"/>
      <c r="D396" s="263"/>
      <c r="E396" s="269" t="s">
        <v>683</v>
      </c>
      <c r="F396" s="270"/>
      <c r="G396" s="271"/>
      <c r="H396" s="267"/>
    </row>
    <row r="397" spans="1:8" s="243" customFormat="1" ht="24.75" customHeight="1">
      <c r="A397" s="268" t="s">
        <v>100</v>
      </c>
      <c r="B397" s="261"/>
      <c r="C397" s="266"/>
      <c r="D397" s="263"/>
      <c r="E397" s="269" t="s">
        <v>684</v>
      </c>
      <c r="F397" s="270"/>
      <c r="G397" s="271"/>
      <c r="H397" s="267"/>
    </row>
    <row r="398" spans="1:8" s="243" customFormat="1" ht="24.75" customHeight="1">
      <c r="A398" s="268" t="s">
        <v>101</v>
      </c>
      <c r="B398" s="261"/>
      <c r="C398" s="266"/>
      <c r="D398" s="263"/>
      <c r="E398" s="269" t="s">
        <v>685</v>
      </c>
      <c r="F398" s="270"/>
      <c r="G398" s="271"/>
      <c r="H398" s="267"/>
    </row>
    <row r="399" spans="1:8" s="243" customFormat="1" ht="24.75" customHeight="1">
      <c r="A399" s="268" t="s">
        <v>686</v>
      </c>
      <c r="B399" s="261"/>
      <c r="C399" s="266"/>
      <c r="D399" s="263"/>
      <c r="E399" s="269" t="s">
        <v>687</v>
      </c>
      <c r="F399" s="270"/>
      <c r="G399" s="271"/>
      <c r="H399" s="267"/>
    </row>
    <row r="400" spans="1:8" s="243" customFormat="1" ht="24.75" customHeight="1">
      <c r="A400" s="268" t="s">
        <v>688</v>
      </c>
      <c r="B400" s="261"/>
      <c r="C400" s="266"/>
      <c r="D400" s="263"/>
      <c r="E400" s="269" t="s">
        <v>689</v>
      </c>
      <c r="F400" s="270"/>
      <c r="G400" s="271"/>
      <c r="H400" s="267"/>
    </row>
    <row r="401" spans="1:8" s="243" customFormat="1" ht="24.75" customHeight="1">
      <c r="A401" s="268" t="s">
        <v>690</v>
      </c>
      <c r="B401" s="261"/>
      <c r="C401" s="266"/>
      <c r="D401" s="263"/>
      <c r="E401" s="269" t="s">
        <v>99</v>
      </c>
      <c r="F401" s="270"/>
      <c r="G401" s="271"/>
      <c r="H401" s="267"/>
    </row>
    <row r="402" spans="1:8" s="243" customFormat="1" ht="24.75" customHeight="1">
      <c r="A402" s="268" t="s">
        <v>114</v>
      </c>
      <c r="B402" s="261"/>
      <c r="C402" s="266"/>
      <c r="D402" s="263"/>
      <c r="E402" s="269" t="s">
        <v>100</v>
      </c>
      <c r="F402" s="270"/>
      <c r="G402" s="271"/>
      <c r="H402" s="267"/>
    </row>
    <row r="403" spans="1:8" s="243" customFormat="1" ht="24.75" customHeight="1">
      <c r="A403" s="268" t="s">
        <v>691</v>
      </c>
      <c r="B403" s="261"/>
      <c r="C403" s="266"/>
      <c r="D403" s="263"/>
      <c r="E403" s="269" t="s">
        <v>101</v>
      </c>
      <c r="F403" s="270"/>
      <c r="G403" s="271"/>
      <c r="H403" s="267"/>
    </row>
    <row r="404" spans="1:8" s="243" customFormat="1" ht="24.75" customHeight="1">
      <c r="A404" s="268" t="s">
        <v>692</v>
      </c>
      <c r="B404" s="261"/>
      <c r="C404" s="266"/>
      <c r="D404" s="263"/>
      <c r="E404" s="269" t="s">
        <v>693</v>
      </c>
      <c r="F404" s="270"/>
      <c r="G404" s="271"/>
      <c r="H404" s="267"/>
    </row>
    <row r="405" spans="1:8" s="243" customFormat="1" ht="24.75" customHeight="1">
      <c r="A405" s="268" t="s">
        <v>99</v>
      </c>
      <c r="B405" s="261"/>
      <c r="C405" s="266"/>
      <c r="D405" s="263"/>
      <c r="E405" s="269" t="s">
        <v>694</v>
      </c>
      <c r="F405" s="270"/>
      <c r="G405" s="271"/>
      <c r="H405" s="267"/>
    </row>
    <row r="406" spans="1:8" s="243" customFormat="1" ht="24.75" customHeight="1">
      <c r="A406" s="268" t="s">
        <v>100</v>
      </c>
      <c r="B406" s="261"/>
      <c r="C406" s="266"/>
      <c r="D406" s="263"/>
      <c r="E406" s="269" t="s">
        <v>99</v>
      </c>
      <c r="F406" s="270"/>
      <c r="G406" s="271"/>
      <c r="H406" s="267"/>
    </row>
    <row r="407" spans="1:8" s="243" customFormat="1" ht="24.75" customHeight="1">
      <c r="A407" s="268" t="s">
        <v>101</v>
      </c>
      <c r="B407" s="261"/>
      <c r="C407" s="266"/>
      <c r="D407" s="263"/>
      <c r="E407" s="269" t="s">
        <v>100</v>
      </c>
      <c r="F407" s="270"/>
      <c r="G407" s="271"/>
      <c r="H407" s="267"/>
    </row>
    <row r="408" spans="1:8" s="243" customFormat="1" ht="24.75" customHeight="1">
      <c r="A408" s="268" t="s">
        <v>695</v>
      </c>
      <c r="B408" s="261"/>
      <c r="C408" s="266"/>
      <c r="D408" s="263"/>
      <c r="E408" s="269" t="s">
        <v>101</v>
      </c>
      <c r="F408" s="270"/>
      <c r="G408" s="271"/>
      <c r="H408" s="267"/>
    </row>
    <row r="409" spans="1:8" s="243" customFormat="1" ht="24.75" customHeight="1">
      <c r="A409" s="268" t="s">
        <v>696</v>
      </c>
      <c r="B409" s="261"/>
      <c r="C409" s="266"/>
      <c r="D409" s="263"/>
      <c r="E409" s="269" t="s">
        <v>697</v>
      </c>
      <c r="F409" s="270"/>
      <c r="G409" s="271"/>
      <c r="H409" s="267"/>
    </row>
    <row r="410" spans="1:8" s="243" customFormat="1" ht="24.75" customHeight="1">
      <c r="A410" s="268" t="s">
        <v>114</v>
      </c>
      <c r="B410" s="261"/>
      <c r="C410" s="266"/>
      <c r="D410" s="263"/>
      <c r="E410" s="269" t="s">
        <v>698</v>
      </c>
      <c r="F410" s="270"/>
      <c r="G410" s="271"/>
      <c r="H410" s="267"/>
    </row>
    <row r="411" spans="1:8" s="243" customFormat="1" ht="24.75" customHeight="1">
      <c r="A411" s="268" t="s">
        <v>699</v>
      </c>
      <c r="B411" s="261"/>
      <c r="C411" s="266"/>
      <c r="D411" s="263"/>
      <c r="E411" s="269" t="s">
        <v>700</v>
      </c>
      <c r="F411" s="270"/>
      <c r="G411" s="271"/>
      <c r="H411" s="267"/>
    </row>
    <row r="412" spans="1:8" s="243" customFormat="1" ht="24.75" customHeight="1">
      <c r="A412" s="268" t="s">
        <v>701</v>
      </c>
      <c r="B412" s="261"/>
      <c r="C412" s="266"/>
      <c r="D412" s="263"/>
      <c r="E412" s="269" t="s">
        <v>702</v>
      </c>
      <c r="F412" s="270"/>
      <c r="G412" s="271"/>
      <c r="H412" s="267"/>
    </row>
    <row r="413" spans="1:8" s="243" customFormat="1" ht="24.75" customHeight="1">
      <c r="A413" s="268" t="s">
        <v>99</v>
      </c>
      <c r="B413" s="261"/>
      <c r="C413" s="266"/>
      <c r="D413" s="263"/>
      <c r="E413" s="269" t="s">
        <v>703</v>
      </c>
      <c r="F413" s="270"/>
      <c r="G413" s="271"/>
      <c r="H413" s="267"/>
    </row>
    <row r="414" spans="1:8" s="243" customFormat="1" ht="24.75" customHeight="1">
      <c r="A414" s="268" t="s">
        <v>100</v>
      </c>
      <c r="B414" s="261"/>
      <c r="C414" s="266"/>
      <c r="D414" s="263"/>
      <c r="E414" s="269" t="s">
        <v>704</v>
      </c>
      <c r="F414" s="270"/>
      <c r="G414" s="271"/>
      <c r="H414" s="267"/>
    </row>
    <row r="415" spans="1:8" s="243" customFormat="1" ht="24.75" customHeight="1">
      <c r="A415" s="268" t="s">
        <v>705</v>
      </c>
      <c r="B415" s="261"/>
      <c r="C415" s="266"/>
      <c r="D415" s="263"/>
      <c r="E415" s="269" t="s">
        <v>706</v>
      </c>
      <c r="F415" s="270"/>
      <c r="G415" s="271"/>
      <c r="H415" s="267"/>
    </row>
    <row r="416" spans="1:8" s="243" customFormat="1" ht="24.75" customHeight="1">
      <c r="A416" s="268" t="s">
        <v>707</v>
      </c>
      <c r="B416" s="261"/>
      <c r="C416" s="266"/>
      <c r="D416" s="263"/>
      <c r="E416" s="269" t="s">
        <v>608</v>
      </c>
      <c r="F416" s="270"/>
      <c r="G416" s="271"/>
      <c r="H416" s="267"/>
    </row>
    <row r="417" spans="1:8" s="243" customFormat="1" ht="24.75" customHeight="1">
      <c r="A417" s="268" t="s">
        <v>708</v>
      </c>
      <c r="B417" s="261"/>
      <c r="C417" s="266"/>
      <c r="D417" s="263"/>
      <c r="E417" s="269" t="s">
        <v>709</v>
      </c>
      <c r="F417" s="270"/>
      <c r="G417" s="271"/>
      <c r="H417" s="267"/>
    </row>
    <row r="418" spans="1:8" s="243" customFormat="1" ht="24.75" customHeight="1">
      <c r="A418" s="268" t="s">
        <v>601</v>
      </c>
      <c r="B418" s="261"/>
      <c r="C418" s="266"/>
      <c r="D418" s="263"/>
      <c r="E418" s="269" t="s">
        <v>710</v>
      </c>
      <c r="F418" s="270"/>
      <c r="G418" s="271"/>
      <c r="H418" s="267"/>
    </row>
    <row r="419" spans="1:8" s="243" customFormat="1" ht="24.75" customHeight="1">
      <c r="A419" s="268" t="s">
        <v>711</v>
      </c>
      <c r="B419" s="261"/>
      <c r="C419" s="266"/>
      <c r="D419" s="263"/>
      <c r="E419" s="269" t="s">
        <v>712</v>
      </c>
      <c r="F419" s="270"/>
      <c r="G419" s="271"/>
      <c r="H419" s="267"/>
    </row>
    <row r="420" spans="1:8" s="243" customFormat="1" ht="24.75" customHeight="1">
      <c r="A420" s="268" t="s">
        <v>713</v>
      </c>
      <c r="B420" s="261"/>
      <c r="C420" s="266"/>
      <c r="D420" s="263"/>
      <c r="E420" s="269" t="s">
        <v>99</v>
      </c>
      <c r="F420" s="270"/>
      <c r="G420" s="271"/>
      <c r="H420" s="267"/>
    </row>
    <row r="421" spans="1:8" s="243" customFormat="1" ht="24.75" customHeight="1">
      <c r="A421" s="268" t="s">
        <v>714</v>
      </c>
      <c r="B421" s="261"/>
      <c r="C421" s="266"/>
      <c r="D421" s="263"/>
      <c r="E421" s="269" t="s">
        <v>100</v>
      </c>
      <c r="F421" s="270"/>
      <c r="G421" s="271"/>
      <c r="H421" s="267"/>
    </row>
    <row r="422" spans="1:8" s="243" customFormat="1" ht="24.75" customHeight="1">
      <c r="A422" s="268" t="s">
        <v>99</v>
      </c>
      <c r="B422" s="261"/>
      <c r="C422" s="266"/>
      <c r="D422" s="263"/>
      <c r="E422" s="269" t="s">
        <v>101</v>
      </c>
      <c r="F422" s="270"/>
      <c r="G422" s="271"/>
      <c r="H422" s="267"/>
    </row>
    <row r="423" spans="1:8" s="243" customFormat="1" ht="24.75" customHeight="1">
      <c r="A423" s="268" t="s">
        <v>715</v>
      </c>
      <c r="B423" s="261"/>
      <c r="C423" s="266"/>
      <c r="D423" s="263"/>
      <c r="E423" s="269" t="s">
        <v>716</v>
      </c>
      <c r="F423" s="270"/>
      <c r="G423" s="271"/>
      <c r="H423" s="267"/>
    </row>
    <row r="424" spans="1:8" s="243" customFormat="1" ht="24.75" customHeight="1">
      <c r="A424" s="268" t="s">
        <v>717</v>
      </c>
      <c r="B424" s="261"/>
      <c r="C424" s="266"/>
      <c r="D424" s="263"/>
      <c r="E424" s="269" t="s">
        <v>718</v>
      </c>
      <c r="F424" s="270"/>
      <c r="G424" s="271"/>
      <c r="H424" s="267"/>
    </row>
    <row r="425" spans="1:8" s="243" customFormat="1" ht="24.75" customHeight="1">
      <c r="A425" s="268" t="s">
        <v>719</v>
      </c>
      <c r="B425" s="261"/>
      <c r="C425" s="266"/>
      <c r="D425" s="263"/>
      <c r="E425" s="269" t="s">
        <v>720</v>
      </c>
      <c r="F425" s="270"/>
      <c r="G425" s="271"/>
      <c r="H425" s="267"/>
    </row>
    <row r="426" spans="1:8" s="243" customFormat="1" ht="24.75" customHeight="1">
      <c r="A426" s="268" t="s">
        <v>721</v>
      </c>
      <c r="B426" s="261"/>
      <c r="C426" s="266"/>
      <c r="D426" s="263"/>
      <c r="E426" s="269" t="s">
        <v>722</v>
      </c>
      <c r="F426" s="270"/>
      <c r="G426" s="271"/>
      <c r="H426" s="267"/>
    </row>
    <row r="427" spans="1:8" s="243" customFormat="1" ht="24.75" customHeight="1">
      <c r="A427" s="268" t="s">
        <v>723</v>
      </c>
      <c r="B427" s="261"/>
      <c r="C427" s="266"/>
      <c r="D427" s="263"/>
      <c r="E427" s="269" t="s">
        <v>724</v>
      </c>
      <c r="F427" s="270"/>
      <c r="G427" s="271"/>
      <c r="H427" s="267"/>
    </row>
    <row r="428" spans="1:8" s="243" customFormat="1" ht="24.75" customHeight="1">
      <c r="A428" s="268" t="s">
        <v>725</v>
      </c>
      <c r="B428" s="261"/>
      <c r="C428" s="266"/>
      <c r="D428" s="263"/>
      <c r="E428" s="269" t="s">
        <v>726</v>
      </c>
      <c r="F428" s="270"/>
      <c r="G428" s="271"/>
      <c r="H428" s="267"/>
    </row>
    <row r="429" spans="1:8" s="243" customFormat="1" ht="24.75" customHeight="1">
      <c r="A429" s="268" t="s">
        <v>727</v>
      </c>
      <c r="B429" s="261">
        <f>SUM(B430:B431)</f>
        <v>16</v>
      </c>
      <c r="C429" s="266">
        <f>SUM(C430:C431)</f>
        <v>13</v>
      </c>
      <c r="D429" s="263">
        <f>C429/B429</f>
        <v>0.8125</v>
      </c>
      <c r="E429" s="269" t="s">
        <v>99</v>
      </c>
      <c r="F429" s="270"/>
      <c r="G429" s="271"/>
      <c r="H429" s="267"/>
    </row>
    <row r="430" spans="1:8" s="243" customFormat="1" ht="24.75" customHeight="1">
      <c r="A430" s="268" t="s">
        <v>728</v>
      </c>
      <c r="B430" s="261">
        <v>16</v>
      </c>
      <c r="C430" s="266">
        <v>13</v>
      </c>
      <c r="D430" s="263">
        <f>C430/B430</f>
        <v>0.8125</v>
      </c>
      <c r="E430" s="269" t="s">
        <v>100</v>
      </c>
      <c r="F430" s="270"/>
      <c r="G430" s="271"/>
      <c r="H430" s="267"/>
    </row>
    <row r="431" spans="1:8" s="243" customFormat="1" ht="24.75" customHeight="1">
      <c r="A431" s="268" t="s">
        <v>729</v>
      </c>
      <c r="B431" s="261"/>
      <c r="C431" s="266"/>
      <c r="D431" s="263"/>
      <c r="E431" s="269" t="s">
        <v>101</v>
      </c>
      <c r="F431" s="270"/>
      <c r="G431" s="271"/>
      <c r="H431" s="267"/>
    </row>
    <row r="432" spans="1:8" s="243" customFormat="1" ht="24.75" customHeight="1">
      <c r="A432" s="272" t="s">
        <v>730</v>
      </c>
      <c r="B432" s="261">
        <f>B438+B454</f>
        <v>26</v>
      </c>
      <c r="C432" s="266">
        <f>C438+C454</f>
        <v>10</v>
      </c>
      <c r="D432" s="263">
        <f>C432/B432</f>
        <v>0.38461538461538464</v>
      </c>
      <c r="E432" s="269" t="s">
        <v>731</v>
      </c>
      <c r="F432" s="270"/>
      <c r="G432" s="271"/>
      <c r="H432" s="267"/>
    </row>
    <row r="433" spans="1:8" s="243" customFormat="1" ht="24.75" customHeight="1">
      <c r="A433" s="268" t="s">
        <v>732</v>
      </c>
      <c r="B433" s="261"/>
      <c r="C433" s="266"/>
      <c r="D433" s="263"/>
      <c r="E433" s="269" t="s">
        <v>733</v>
      </c>
      <c r="F433" s="270"/>
      <c r="G433" s="271"/>
      <c r="H433" s="267"/>
    </row>
    <row r="434" spans="1:8" s="243" customFormat="1" ht="24.75" customHeight="1">
      <c r="A434" s="268" t="s">
        <v>99</v>
      </c>
      <c r="B434" s="261"/>
      <c r="C434" s="266"/>
      <c r="D434" s="263"/>
      <c r="E434" s="269" t="s">
        <v>734</v>
      </c>
      <c r="F434" s="270"/>
      <c r="G434" s="271"/>
      <c r="H434" s="267"/>
    </row>
    <row r="435" spans="1:8" s="243" customFormat="1" ht="24.75" customHeight="1">
      <c r="A435" s="268" t="s">
        <v>100</v>
      </c>
      <c r="B435" s="261"/>
      <c r="C435" s="266"/>
      <c r="D435" s="263"/>
      <c r="E435" s="269" t="s">
        <v>735</v>
      </c>
      <c r="F435" s="270">
        <f>SUM(F436:F441)</f>
        <v>14</v>
      </c>
      <c r="G435" s="271">
        <f>SUM(G436:G441)</f>
        <v>13</v>
      </c>
      <c r="H435" s="267">
        <f>G435/F435</f>
        <v>0.9285714285714286</v>
      </c>
    </row>
    <row r="436" spans="1:8" s="243" customFormat="1" ht="24.75" customHeight="1">
      <c r="A436" s="268" t="s">
        <v>101</v>
      </c>
      <c r="B436" s="261"/>
      <c r="C436" s="266"/>
      <c r="D436" s="263"/>
      <c r="E436" s="269" t="s">
        <v>99</v>
      </c>
      <c r="F436" s="270"/>
      <c r="G436" s="271"/>
      <c r="H436" s="267"/>
    </row>
    <row r="437" spans="1:8" s="243" customFormat="1" ht="24.75" customHeight="1">
      <c r="A437" s="268" t="s">
        <v>736</v>
      </c>
      <c r="B437" s="261"/>
      <c r="C437" s="266"/>
      <c r="D437" s="263"/>
      <c r="E437" s="269" t="s">
        <v>100</v>
      </c>
      <c r="F437" s="270">
        <v>1</v>
      </c>
      <c r="G437" s="271">
        <v>1</v>
      </c>
      <c r="H437" s="267">
        <f>G437/F437</f>
        <v>1</v>
      </c>
    </row>
    <row r="438" spans="1:8" s="243" customFormat="1" ht="24.75" customHeight="1">
      <c r="A438" s="268" t="s">
        <v>737</v>
      </c>
      <c r="B438" s="261">
        <f>SUM(B439:B446)</f>
        <v>17</v>
      </c>
      <c r="C438" s="266">
        <f>SUM(C439:C446)</f>
        <v>8</v>
      </c>
      <c r="D438" s="263">
        <f>C438/B438</f>
        <v>0.47058823529411764</v>
      </c>
      <c r="E438" s="269" t="s">
        <v>101</v>
      </c>
      <c r="F438" s="270"/>
      <c r="G438" s="271"/>
      <c r="H438" s="267"/>
    </row>
    <row r="439" spans="1:8" s="243" customFormat="1" ht="24.75" customHeight="1">
      <c r="A439" s="268" t="s">
        <v>738</v>
      </c>
      <c r="B439" s="261">
        <v>2</v>
      </c>
      <c r="C439" s="266"/>
      <c r="D439" s="263">
        <f>C439/B439</f>
        <v>0</v>
      </c>
      <c r="E439" s="269" t="s">
        <v>739</v>
      </c>
      <c r="F439" s="270"/>
      <c r="G439" s="271"/>
      <c r="H439" s="267"/>
    </row>
    <row r="440" spans="1:8" s="243" customFormat="1" ht="24.75" customHeight="1">
      <c r="A440" s="268" t="s">
        <v>740</v>
      </c>
      <c r="B440" s="261"/>
      <c r="C440" s="266"/>
      <c r="D440" s="263"/>
      <c r="E440" s="269" t="s">
        <v>741</v>
      </c>
      <c r="F440" s="270"/>
      <c r="G440" s="271"/>
      <c r="H440" s="267"/>
    </row>
    <row r="441" spans="1:8" s="243" customFormat="1" ht="24.75" customHeight="1">
      <c r="A441" s="268" t="s">
        <v>742</v>
      </c>
      <c r="B441" s="261"/>
      <c r="C441" s="266"/>
      <c r="D441" s="263"/>
      <c r="E441" s="269" t="s">
        <v>743</v>
      </c>
      <c r="F441" s="270">
        <v>13</v>
      </c>
      <c r="G441" s="271">
        <v>12</v>
      </c>
      <c r="H441" s="267">
        <f>G441/F441</f>
        <v>0.9230769230769231</v>
      </c>
    </row>
    <row r="442" spans="1:8" s="243" customFormat="1" ht="24.75" customHeight="1">
      <c r="A442" s="268" t="s">
        <v>744</v>
      </c>
      <c r="B442" s="261"/>
      <c r="C442" s="266"/>
      <c r="D442" s="263"/>
      <c r="E442" s="269" t="s">
        <v>745</v>
      </c>
      <c r="F442" s="270"/>
      <c r="G442" s="271"/>
      <c r="H442" s="267"/>
    </row>
    <row r="443" spans="1:8" s="243" customFormat="1" ht="24.75" customHeight="1">
      <c r="A443" s="268" t="s">
        <v>746</v>
      </c>
      <c r="B443" s="261"/>
      <c r="C443" s="266"/>
      <c r="D443" s="263"/>
      <c r="E443" s="269" t="s">
        <v>747</v>
      </c>
      <c r="F443" s="270"/>
      <c r="G443" s="271"/>
      <c r="H443" s="267"/>
    </row>
    <row r="444" spans="1:8" s="243" customFormat="1" ht="24.75" customHeight="1">
      <c r="A444" s="268" t="s">
        <v>748</v>
      </c>
      <c r="B444" s="261"/>
      <c r="C444" s="266"/>
      <c r="D444" s="263"/>
      <c r="E444" s="269" t="s">
        <v>749</v>
      </c>
      <c r="F444" s="270"/>
      <c r="G444" s="271"/>
      <c r="H444" s="267"/>
    </row>
    <row r="445" spans="1:8" s="243" customFormat="1" ht="24.75" customHeight="1">
      <c r="A445" s="268" t="s">
        <v>750</v>
      </c>
      <c r="B445" s="261"/>
      <c r="C445" s="266"/>
      <c r="D445" s="263"/>
      <c r="E445" s="269" t="s">
        <v>751</v>
      </c>
      <c r="F445" s="270"/>
      <c r="G445" s="271"/>
      <c r="H445" s="267"/>
    </row>
    <row r="446" spans="1:8" s="243" customFormat="1" ht="24.75" customHeight="1">
      <c r="A446" s="268" t="s">
        <v>752</v>
      </c>
      <c r="B446" s="261">
        <v>15</v>
      </c>
      <c r="C446" s="266">
        <v>8</v>
      </c>
      <c r="D446" s="263">
        <f>C446/B446</f>
        <v>0.5333333333333333</v>
      </c>
      <c r="E446" s="269" t="s">
        <v>753</v>
      </c>
      <c r="F446" s="270"/>
      <c r="G446" s="271"/>
      <c r="H446" s="267"/>
    </row>
    <row r="447" spans="1:8" s="243" customFormat="1" ht="24.75" customHeight="1">
      <c r="A447" s="268" t="s">
        <v>754</v>
      </c>
      <c r="B447" s="261"/>
      <c r="C447" s="266"/>
      <c r="D447" s="263"/>
      <c r="E447" s="269" t="s">
        <v>755</v>
      </c>
      <c r="F447" s="270"/>
      <c r="G447" s="271"/>
      <c r="H447" s="267"/>
    </row>
    <row r="448" spans="1:8" s="243" customFormat="1" ht="24.75" customHeight="1">
      <c r="A448" s="268" t="s">
        <v>756</v>
      </c>
      <c r="B448" s="261"/>
      <c r="C448" s="266"/>
      <c r="D448" s="263"/>
      <c r="E448" s="269" t="s">
        <v>757</v>
      </c>
      <c r="F448" s="270"/>
      <c r="G448" s="271"/>
      <c r="H448" s="267"/>
    </row>
    <row r="449" spans="1:8" s="243" customFormat="1" ht="24.75" customHeight="1">
      <c r="A449" s="268" t="s">
        <v>758</v>
      </c>
      <c r="B449" s="261"/>
      <c r="C449" s="266"/>
      <c r="D449" s="263"/>
      <c r="E449" s="264" t="s">
        <v>759</v>
      </c>
      <c r="F449" s="270"/>
      <c r="G449" s="271"/>
      <c r="H449" s="267"/>
    </row>
    <row r="450" spans="1:8" s="243" customFormat="1" ht="24.75" customHeight="1">
      <c r="A450" s="268" t="s">
        <v>760</v>
      </c>
      <c r="B450" s="261"/>
      <c r="C450" s="266"/>
      <c r="D450" s="263"/>
      <c r="E450" s="269" t="s">
        <v>761</v>
      </c>
      <c r="F450" s="270"/>
      <c r="G450" s="271"/>
      <c r="H450" s="267"/>
    </row>
    <row r="451" spans="1:8" s="243" customFormat="1" ht="24.75" customHeight="1">
      <c r="A451" s="268" t="s">
        <v>762</v>
      </c>
      <c r="B451" s="261"/>
      <c r="C451" s="266"/>
      <c r="D451" s="263"/>
      <c r="E451" s="269" t="s">
        <v>99</v>
      </c>
      <c r="F451" s="270"/>
      <c r="G451" s="271"/>
      <c r="H451" s="267"/>
    </row>
    <row r="452" spans="1:8" s="243" customFormat="1" ht="24.75" customHeight="1">
      <c r="A452" s="268" t="s">
        <v>763</v>
      </c>
      <c r="B452" s="261"/>
      <c r="C452" s="266"/>
      <c r="D452" s="263"/>
      <c r="E452" s="269" t="s">
        <v>100</v>
      </c>
      <c r="F452" s="270"/>
      <c r="G452" s="271"/>
      <c r="H452" s="267"/>
    </row>
    <row r="453" spans="1:8" s="243" customFormat="1" ht="24.75" customHeight="1">
      <c r="A453" s="268" t="s">
        <v>764</v>
      </c>
      <c r="B453" s="261"/>
      <c r="C453" s="266"/>
      <c r="D453" s="263"/>
      <c r="E453" s="269" t="s">
        <v>101</v>
      </c>
      <c r="F453" s="270"/>
      <c r="G453" s="271"/>
      <c r="H453" s="267"/>
    </row>
    <row r="454" spans="1:8" s="243" customFormat="1" ht="24.75" customHeight="1">
      <c r="A454" s="268" t="s">
        <v>765</v>
      </c>
      <c r="B454" s="261">
        <f>SUM(B455:B459)</f>
        <v>9</v>
      </c>
      <c r="C454" s="266">
        <f>SUM(C455:C459)</f>
        <v>2</v>
      </c>
      <c r="D454" s="263">
        <f>C454/B454</f>
        <v>0.2222222222222222</v>
      </c>
      <c r="E454" s="269" t="s">
        <v>766</v>
      </c>
      <c r="F454" s="270"/>
      <c r="G454" s="271"/>
      <c r="H454" s="267"/>
    </row>
    <row r="455" spans="1:8" s="243" customFormat="1" ht="24.75" customHeight="1">
      <c r="A455" s="268" t="s">
        <v>767</v>
      </c>
      <c r="B455" s="261"/>
      <c r="C455" s="266"/>
      <c r="D455" s="263"/>
      <c r="E455" s="269" t="s">
        <v>768</v>
      </c>
      <c r="F455" s="270"/>
      <c r="G455" s="271"/>
      <c r="H455" s="267"/>
    </row>
    <row r="456" spans="1:8" s="243" customFormat="1" ht="24.75" customHeight="1">
      <c r="A456" s="268" t="s">
        <v>769</v>
      </c>
      <c r="B456" s="261"/>
      <c r="C456" s="266"/>
      <c r="D456" s="263"/>
      <c r="E456" s="269" t="s">
        <v>770</v>
      </c>
      <c r="F456" s="270"/>
      <c r="G456" s="271"/>
      <c r="H456" s="267"/>
    </row>
    <row r="457" spans="1:8" s="243" customFormat="1" ht="24.75" customHeight="1">
      <c r="A457" s="268" t="s">
        <v>771</v>
      </c>
      <c r="B457" s="261"/>
      <c r="C457" s="266"/>
      <c r="D457" s="263"/>
      <c r="E457" s="269" t="s">
        <v>772</v>
      </c>
      <c r="F457" s="270"/>
      <c r="G457" s="271"/>
      <c r="H457" s="267"/>
    </row>
    <row r="458" spans="1:8" s="243" customFormat="1" ht="24.75" customHeight="1">
      <c r="A458" s="268" t="s">
        <v>773</v>
      </c>
      <c r="B458" s="261"/>
      <c r="C458" s="266"/>
      <c r="D458" s="263"/>
      <c r="E458" s="269" t="s">
        <v>114</v>
      </c>
      <c r="F458" s="270"/>
      <c r="G458" s="271"/>
      <c r="H458" s="267"/>
    </row>
    <row r="459" spans="1:8" s="243" customFormat="1" ht="24.75" customHeight="1">
      <c r="A459" s="268" t="s">
        <v>774</v>
      </c>
      <c r="B459" s="261">
        <v>9</v>
      </c>
      <c r="C459" s="266">
        <v>2</v>
      </c>
      <c r="D459" s="263">
        <f>C459/B459</f>
        <v>0.2222222222222222</v>
      </c>
      <c r="E459" s="269" t="s">
        <v>775</v>
      </c>
      <c r="F459" s="270"/>
      <c r="G459" s="271"/>
      <c r="H459" s="267"/>
    </row>
    <row r="460" spans="1:8" s="243" customFormat="1" ht="24.75" customHeight="1">
      <c r="A460" s="268" t="s">
        <v>776</v>
      </c>
      <c r="B460" s="261"/>
      <c r="C460" s="266"/>
      <c r="D460" s="263"/>
      <c r="E460" s="269" t="s">
        <v>777</v>
      </c>
      <c r="F460" s="270"/>
      <c r="G460" s="271"/>
      <c r="H460" s="267"/>
    </row>
    <row r="461" spans="1:8" s="243" customFormat="1" ht="24.75" customHeight="1">
      <c r="A461" s="268" t="s">
        <v>778</v>
      </c>
      <c r="B461" s="261"/>
      <c r="C461" s="266"/>
      <c r="D461" s="263"/>
      <c r="E461" s="269" t="s">
        <v>99</v>
      </c>
      <c r="F461" s="270"/>
      <c r="G461" s="271"/>
      <c r="H461" s="267"/>
    </row>
    <row r="462" spans="1:8" s="243" customFormat="1" ht="24.75" customHeight="1">
      <c r="A462" s="268" t="s">
        <v>779</v>
      </c>
      <c r="B462" s="261"/>
      <c r="C462" s="266"/>
      <c r="D462" s="263"/>
      <c r="E462" s="269" t="s">
        <v>100</v>
      </c>
      <c r="F462" s="270"/>
      <c r="G462" s="271"/>
      <c r="H462" s="267"/>
    </row>
    <row r="463" spans="1:8" s="243" customFormat="1" ht="24.75" customHeight="1">
      <c r="A463" s="268" t="s">
        <v>780</v>
      </c>
      <c r="B463" s="261"/>
      <c r="C463" s="266"/>
      <c r="D463" s="263"/>
      <c r="E463" s="269" t="s">
        <v>101</v>
      </c>
      <c r="F463" s="270"/>
      <c r="G463" s="271"/>
      <c r="H463" s="267"/>
    </row>
    <row r="464" spans="1:8" s="243" customFormat="1" ht="24.75" customHeight="1">
      <c r="A464" s="268" t="s">
        <v>781</v>
      </c>
      <c r="B464" s="261"/>
      <c r="C464" s="266"/>
      <c r="D464" s="263"/>
      <c r="E464" s="269" t="s">
        <v>782</v>
      </c>
      <c r="F464" s="270"/>
      <c r="G464" s="271"/>
      <c r="H464" s="267"/>
    </row>
    <row r="465" spans="1:8" s="243" customFormat="1" ht="24.75" customHeight="1">
      <c r="A465" s="268" t="s">
        <v>783</v>
      </c>
      <c r="B465" s="261"/>
      <c r="C465" s="266"/>
      <c r="D465" s="263"/>
      <c r="E465" s="269" t="s">
        <v>784</v>
      </c>
      <c r="F465" s="270"/>
      <c r="G465" s="271"/>
      <c r="H465" s="267"/>
    </row>
    <row r="466" spans="1:8" s="243" customFormat="1" ht="24.75" customHeight="1">
      <c r="A466" s="268" t="s">
        <v>785</v>
      </c>
      <c r="B466" s="261"/>
      <c r="C466" s="266"/>
      <c r="D466" s="263"/>
      <c r="E466" s="269" t="s">
        <v>786</v>
      </c>
      <c r="F466" s="270"/>
      <c r="G466" s="271"/>
      <c r="H466" s="267"/>
    </row>
    <row r="467" spans="1:8" s="243" customFormat="1" ht="24.75" customHeight="1">
      <c r="A467" s="268" t="s">
        <v>787</v>
      </c>
      <c r="B467" s="261"/>
      <c r="C467" s="266"/>
      <c r="D467" s="263"/>
      <c r="E467" s="269" t="s">
        <v>788</v>
      </c>
      <c r="F467" s="270"/>
      <c r="G467" s="271"/>
      <c r="H467" s="267"/>
    </row>
    <row r="468" spans="1:8" s="243" customFormat="1" ht="24.75" customHeight="1">
      <c r="A468" s="268" t="s">
        <v>789</v>
      </c>
      <c r="B468" s="261"/>
      <c r="C468" s="266"/>
      <c r="D468" s="263"/>
      <c r="E468" s="269" t="s">
        <v>99</v>
      </c>
      <c r="F468" s="270"/>
      <c r="G468" s="271"/>
      <c r="H468" s="267"/>
    </row>
    <row r="469" spans="1:8" s="243" customFormat="1" ht="24.75" customHeight="1">
      <c r="A469" s="268" t="s">
        <v>790</v>
      </c>
      <c r="B469" s="261"/>
      <c r="C469" s="266"/>
      <c r="D469" s="263"/>
      <c r="E469" s="269" t="s">
        <v>100</v>
      </c>
      <c r="F469" s="270"/>
      <c r="G469" s="271"/>
      <c r="H469" s="267"/>
    </row>
    <row r="470" spans="1:8" s="243" customFormat="1" ht="24.75" customHeight="1">
      <c r="A470" s="268" t="s">
        <v>791</v>
      </c>
      <c r="B470" s="261"/>
      <c r="C470" s="266"/>
      <c r="D470" s="263"/>
      <c r="E470" s="269" t="s">
        <v>101</v>
      </c>
      <c r="F470" s="270"/>
      <c r="G470" s="271"/>
      <c r="H470" s="267"/>
    </row>
    <row r="471" spans="1:8" s="243" customFormat="1" ht="24.75" customHeight="1">
      <c r="A471" s="268" t="s">
        <v>792</v>
      </c>
      <c r="B471" s="261"/>
      <c r="C471" s="266"/>
      <c r="D471" s="263"/>
      <c r="E471" s="269" t="s">
        <v>793</v>
      </c>
      <c r="F471" s="270"/>
      <c r="G471" s="271"/>
      <c r="H471" s="267"/>
    </row>
    <row r="472" spans="1:8" s="243" customFormat="1" ht="24.75" customHeight="1">
      <c r="A472" s="268" t="s">
        <v>794</v>
      </c>
      <c r="B472" s="261"/>
      <c r="C472" s="266"/>
      <c r="D472" s="263"/>
      <c r="E472" s="269" t="s">
        <v>795</v>
      </c>
      <c r="F472" s="270"/>
      <c r="G472" s="271"/>
      <c r="H472" s="267"/>
    </row>
    <row r="473" spans="1:8" s="243" customFormat="1" ht="24.75" customHeight="1">
      <c r="A473" s="268" t="s">
        <v>796</v>
      </c>
      <c r="B473" s="261"/>
      <c r="C473" s="266"/>
      <c r="D473" s="263"/>
      <c r="E473" s="269" t="s">
        <v>797</v>
      </c>
      <c r="F473" s="270"/>
      <c r="G473" s="271"/>
      <c r="H473" s="267"/>
    </row>
    <row r="474" spans="1:8" s="243" customFormat="1" ht="24.75" customHeight="1">
      <c r="A474" s="268" t="s">
        <v>798</v>
      </c>
      <c r="B474" s="261"/>
      <c r="C474" s="266"/>
      <c r="D474" s="263"/>
      <c r="E474" s="269" t="s">
        <v>799</v>
      </c>
      <c r="F474" s="270"/>
      <c r="G474" s="271"/>
      <c r="H474" s="267"/>
    </row>
    <row r="475" spans="1:8" s="243" customFormat="1" ht="24.75" customHeight="1">
      <c r="A475" s="268" t="s">
        <v>800</v>
      </c>
      <c r="B475" s="261"/>
      <c r="C475" s="266"/>
      <c r="D475" s="263"/>
      <c r="E475" s="269" t="s">
        <v>801</v>
      </c>
      <c r="F475" s="270"/>
      <c r="G475" s="271"/>
      <c r="H475" s="267"/>
    </row>
    <row r="476" spans="1:8" s="243" customFormat="1" ht="24.75" customHeight="1">
      <c r="A476" s="268" t="s">
        <v>802</v>
      </c>
      <c r="B476" s="261"/>
      <c r="C476" s="266"/>
      <c r="D476" s="263"/>
      <c r="E476" s="264" t="s">
        <v>803</v>
      </c>
      <c r="F476" s="270"/>
      <c r="G476" s="271"/>
      <c r="H476" s="267"/>
    </row>
    <row r="477" spans="1:8" s="243" customFormat="1" ht="24.75" customHeight="1">
      <c r="A477" s="268" t="s">
        <v>804</v>
      </c>
      <c r="B477" s="261"/>
      <c r="C477" s="266"/>
      <c r="D477" s="263"/>
      <c r="E477" s="269" t="s">
        <v>805</v>
      </c>
      <c r="F477" s="270"/>
      <c r="G477" s="271"/>
      <c r="H477" s="267"/>
    </row>
    <row r="478" spans="1:8" s="243" customFormat="1" ht="24.75" customHeight="1">
      <c r="A478" s="268" t="s">
        <v>806</v>
      </c>
      <c r="B478" s="261"/>
      <c r="C478" s="266"/>
      <c r="D478" s="263"/>
      <c r="E478" s="269" t="s">
        <v>99</v>
      </c>
      <c r="F478" s="270"/>
      <c r="G478" s="271"/>
      <c r="H478" s="267"/>
    </row>
    <row r="479" spans="1:8" s="243" customFormat="1" ht="24.75" customHeight="1">
      <c r="A479" s="268" t="s">
        <v>807</v>
      </c>
      <c r="B479" s="261"/>
      <c r="C479" s="266"/>
      <c r="D479" s="263"/>
      <c r="E479" s="269" t="s">
        <v>100</v>
      </c>
      <c r="F479" s="270"/>
      <c r="G479" s="271"/>
      <c r="H479" s="267"/>
    </row>
    <row r="480" spans="1:8" s="243" customFormat="1" ht="24.75" customHeight="1">
      <c r="A480" s="268" t="s">
        <v>808</v>
      </c>
      <c r="B480" s="261"/>
      <c r="C480" s="266"/>
      <c r="D480" s="263"/>
      <c r="E480" s="269" t="s">
        <v>101</v>
      </c>
      <c r="F480" s="270"/>
      <c r="G480" s="271"/>
      <c r="H480" s="267"/>
    </row>
    <row r="481" spans="1:8" s="243" customFormat="1" ht="24.75" customHeight="1">
      <c r="A481" s="268" t="s">
        <v>809</v>
      </c>
      <c r="B481" s="261"/>
      <c r="C481" s="266"/>
      <c r="D481" s="263"/>
      <c r="E481" s="269" t="s">
        <v>810</v>
      </c>
      <c r="F481" s="270"/>
      <c r="G481" s="271"/>
      <c r="H481" s="267"/>
    </row>
    <row r="482" spans="1:8" s="243" customFormat="1" ht="24.75" customHeight="1">
      <c r="A482" s="268" t="s">
        <v>811</v>
      </c>
      <c r="B482" s="261"/>
      <c r="C482" s="266"/>
      <c r="D482" s="263"/>
      <c r="E482" s="269" t="s">
        <v>114</v>
      </c>
      <c r="F482" s="270"/>
      <c r="G482" s="271"/>
      <c r="H482" s="267"/>
    </row>
    <row r="483" spans="1:8" s="243" customFormat="1" ht="24.75" customHeight="1">
      <c r="A483" s="268" t="s">
        <v>812</v>
      </c>
      <c r="B483" s="261"/>
      <c r="C483" s="266"/>
      <c r="D483" s="263"/>
      <c r="E483" s="269" t="s">
        <v>813</v>
      </c>
      <c r="F483" s="270"/>
      <c r="G483" s="271"/>
      <c r="H483" s="267"/>
    </row>
    <row r="484" spans="1:8" s="243" customFormat="1" ht="24.75" customHeight="1">
      <c r="A484" s="268" t="s">
        <v>814</v>
      </c>
      <c r="B484" s="261"/>
      <c r="C484" s="266"/>
      <c r="D484" s="263"/>
      <c r="E484" s="269" t="s">
        <v>815</v>
      </c>
      <c r="F484" s="270"/>
      <c r="G484" s="271"/>
      <c r="H484" s="267"/>
    </row>
    <row r="485" spans="1:8" s="243" customFormat="1" ht="24.75" customHeight="1">
      <c r="A485" s="268" t="s">
        <v>816</v>
      </c>
      <c r="B485" s="261"/>
      <c r="C485" s="266"/>
      <c r="D485" s="263"/>
      <c r="E485" s="269" t="s">
        <v>817</v>
      </c>
      <c r="F485" s="270"/>
      <c r="G485" s="271"/>
      <c r="H485" s="267"/>
    </row>
    <row r="486" spans="1:8" s="243" customFormat="1" ht="24.75" customHeight="1">
      <c r="A486" s="268" t="s">
        <v>818</v>
      </c>
      <c r="B486" s="261"/>
      <c r="C486" s="266"/>
      <c r="D486" s="263"/>
      <c r="E486" s="269" t="s">
        <v>819</v>
      </c>
      <c r="F486" s="270"/>
      <c r="G486" s="271"/>
      <c r="H486" s="267"/>
    </row>
    <row r="487" spans="1:8" s="243" customFormat="1" ht="24.75" customHeight="1">
      <c r="A487" s="272" t="s">
        <v>820</v>
      </c>
      <c r="B487" s="261"/>
      <c r="C487" s="266"/>
      <c r="D487" s="263"/>
      <c r="E487" s="269" t="s">
        <v>821</v>
      </c>
      <c r="F487" s="270"/>
      <c r="G487" s="271"/>
      <c r="H487" s="267"/>
    </row>
    <row r="488" spans="1:8" s="243" customFormat="1" ht="24.75" customHeight="1">
      <c r="A488" s="268" t="s">
        <v>822</v>
      </c>
      <c r="B488" s="261"/>
      <c r="C488" s="266"/>
      <c r="D488" s="263"/>
      <c r="E488" s="269" t="s">
        <v>823</v>
      </c>
      <c r="F488" s="270"/>
      <c r="G488" s="271"/>
      <c r="H488" s="267"/>
    </row>
    <row r="489" spans="1:8" s="243" customFormat="1" ht="24.75" customHeight="1">
      <c r="A489" s="268" t="s">
        <v>99</v>
      </c>
      <c r="B489" s="261"/>
      <c r="C489" s="266"/>
      <c r="D489" s="263"/>
      <c r="E489" s="269" t="s">
        <v>824</v>
      </c>
      <c r="F489" s="270"/>
      <c r="G489" s="271"/>
      <c r="H489" s="267"/>
    </row>
    <row r="490" spans="1:8" s="243" customFormat="1" ht="24.75" customHeight="1">
      <c r="A490" s="268" t="s">
        <v>100</v>
      </c>
      <c r="B490" s="261"/>
      <c r="C490" s="266"/>
      <c r="D490" s="263"/>
      <c r="E490" s="269" t="s">
        <v>825</v>
      </c>
      <c r="F490" s="270"/>
      <c r="G490" s="271"/>
      <c r="H490" s="267"/>
    </row>
    <row r="491" spans="1:8" s="243" customFormat="1" ht="24.75" customHeight="1">
      <c r="A491" s="268" t="s">
        <v>101</v>
      </c>
      <c r="B491" s="261"/>
      <c r="C491" s="266"/>
      <c r="D491" s="263"/>
      <c r="E491" s="269" t="s">
        <v>826</v>
      </c>
      <c r="F491" s="270"/>
      <c r="G491" s="271"/>
      <c r="H491" s="267"/>
    </row>
    <row r="492" spans="1:8" s="243" customFormat="1" ht="24.75" customHeight="1">
      <c r="A492" s="268" t="s">
        <v>827</v>
      </c>
      <c r="B492" s="261"/>
      <c r="C492" s="266"/>
      <c r="D492" s="263"/>
      <c r="E492" s="269" t="s">
        <v>828</v>
      </c>
      <c r="F492" s="270"/>
      <c r="G492" s="271"/>
      <c r="H492" s="267"/>
    </row>
    <row r="493" spans="1:8" s="243" customFormat="1" ht="24.75" customHeight="1">
      <c r="A493" s="268" t="s">
        <v>829</v>
      </c>
      <c r="B493" s="261"/>
      <c r="C493" s="266"/>
      <c r="D493" s="263"/>
      <c r="E493" s="269" t="s">
        <v>830</v>
      </c>
      <c r="F493" s="270"/>
      <c r="G493" s="271"/>
      <c r="H493" s="267"/>
    </row>
    <row r="494" spans="1:8" s="243" customFormat="1" ht="24.75" customHeight="1">
      <c r="A494" s="268" t="s">
        <v>503</v>
      </c>
      <c r="B494" s="261"/>
      <c r="C494" s="266"/>
      <c r="D494" s="263"/>
      <c r="E494" s="269" t="s">
        <v>831</v>
      </c>
      <c r="F494" s="270"/>
      <c r="G494" s="271"/>
      <c r="H494" s="267"/>
    </row>
    <row r="495" spans="1:8" s="243" customFormat="1" ht="24.75" customHeight="1">
      <c r="A495" s="268" t="s">
        <v>832</v>
      </c>
      <c r="B495" s="261"/>
      <c r="C495" s="266"/>
      <c r="D495" s="263"/>
      <c r="E495" s="269" t="s">
        <v>833</v>
      </c>
      <c r="F495" s="270"/>
      <c r="G495" s="271"/>
      <c r="H495" s="267"/>
    </row>
    <row r="496" spans="1:8" s="243" customFormat="1" ht="24.75" customHeight="1">
      <c r="A496" s="268" t="s">
        <v>834</v>
      </c>
      <c r="B496" s="261"/>
      <c r="C496" s="266"/>
      <c r="D496" s="263"/>
      <c r="E496" s="269" t="s">
        <v>835</v>
      </c>
      <c r="F496" s="270"/>
      <c r="G496" s="271"/>
      <c r="H496" s="267"/>
    </row>
    <row r="497" spans="1:8" s="243" customFormat="1" ht="24.75" customHeight="1">
      <c r="A497" s="268" t="s">
        <v>836</v>
      </c>
      <c r="B497" s="261"/>
      <c r="C497" s="266"/>
      <c r="D497" s="263"/>
      <c r="E497" s="269" t="s">
        <v>837</v>
      </c>
      <c r="F497" s="270"/>
      <c r="G497" s="271"/>
      <c r="H497" s="267"/>
    </row>
    <row r="498" spans="1:8" s="243" customFormat="1" ht="24.75" customHeight="1">
      <c r="A498" s="268" t="s">
        <v>838</v>
      </c>
      <c r="B498" s="261"/>
      <c r="C498" s="266"/>
      <c r="D498" s="263"/>
      <c r="E498" s="269" t="s">
        <v>839</v>
      </c>
      <c r="F498" s="270"/>
      <c r="G498" s="271"/>
      <c r="H498" s="267"/>
    </row>
    <row r="499" spans="1:8" s="243" customFormat="1" ht="24.75" customHeight="1">
      <c r="A499" s="268" t="s">
        <v>840</v>
      </c>
      <c r="B499" s="261"/>
      <c r="C499" s="266"/>
      <c r="D499" s="263"/>
      <c r="E499" s="269" t="s">
        <v>841</v>
      </c>
      <c r="F499" s="270"/>
      <c r="G499" s="271"/>
      <c r="H499" s="267"/>
    </row>
    <row r="500" spans="1:8" s="243" customFormat="1" ht="24.75" customHeight="1">
      <c r="A500" s="268" t="s">
        <v>842</v>
      </c>
      <c r="B500" s="261"/>
      <c r="C500" s="266"/>
      <c r="D500" s="263"/>
      <c r="E500" s="269" t="s">
        <v>843</v>
      </c>
      <c r="F500" s="270"/>
      <c r="G500" s="271"/>
      <c r="H500" s="267"/>
    </row>
    <row r="501" spans="1:8" s="243" customFormat="1" ht="24.75" customHeight="1">
      <c r="A501" s="268" t="s">
        <v>844</v>
      </c>
      <c r="B501" s="261"/>
      <c r="C501" s="266"/>
      <c r="D501" s="263"/>
      <c r="E501" s="269" t="s">
        <v>845</v>
      </c>
      <c r="F501" s="270"/>
      <c r="G501" s="271"/>
      <c r="H501" s="267"/>
    </row>
    <row r="502" spans="1:8" s="243" customFormat="1" ht="24.75" customHeight="1">
      <c r="A502" s="268" t="s">
        <v>846</v>
      </c>
      <c r="B502" s="261"/>
      <c r="C502" s="266"/>
      <c r="D502" s="263"/>
      <c r="E502" s="269" t="s">
        <v>847</v>
      </c>
      <c r="F502" s="270"/>
      <c r="G502" s="271"/>
      <c r="H502" s="267"/>
    </row>
    <row r="503" spans="1:8" s="243" customFormat="1" ht="24.75" customHeight="1">
      <c r="A503" s="268" t="s">
        <v>503</v>
      </c>
      <c r="B503" s="261"/>
      <c r="C503" s="266"/>
      <c r="D503" s="263"/>
      <c r="E503" s="269" t="s">
        <v>848</v>
      </c>
      <c r="F503" s="270"/>
      <c r="G503" s="271"/>
      <c r="H503" s="267"/>
    </row>
    <row r="504" spans="1:8" s="243" customFormat="1" ht="24.75" customHeight="1">
      <c r="A504" s="268" t="s">
        <v>849</v>
      </c>
      <c r="B504" s="261"/>
      <c r="C504" s="266"/>
      <c r="D504" s="263"/>
      <c r="E504" s="269" t="s">
        <v>850</v>
      </c>
      <c r="F504" s="270"/>
      <c r="G504" s="271"/>
      <c r="H504" s="267"/>
    </row>
    <row r="505" spans="1:8" s="243" customFormat="1" ht="24.75" customHeight="1">
      <c r="A505" s="268" t="s">
        <v>851</v>
      </c>
      <c r="B505" s="261"/>
      <c r="C505" s="266"/>
      <c r="D505" s="263"/>
      <c r="E505" s="264" t="s">
        <v>852</v>
      </c>
      <c r="F505" s="270"/>
      <c r="G505" s="271"/>
      <c r="H505" s="267"/>
    </row>
    <row r="506" spans="1:8" s="243" customFormat="1" ht="24.75" customHeight="1">
      <c r="A506" s="268" t="s">
        <v>853</v>
      </c>
      <c r="B506" s="261"/>
      <c r="C506" s="266"/>
      <c r="D506" s="263"/>
      <c r="E506" s="269" t="s">
        <v>854</v>
      </c>
      <c r="F506" s="270"/>
      <c r="G506" s="271"/>
      <c r="H506" s="267"/>
    </row>
    <row r="507" spans="1:8" s="243" customFormat="1" ht="24.75" customHeight="1">
      <c r="A507" s="268" t="s">
        <v>855</v>
      </c>
      <c r="B507" s="261"/>
      <c r="C507" s="266"/>
      <c r="D507" s="263"/>
      <c r="E507" s="269" t="s">
        <v>856</v>
      </c>
      <c r="F507" s="270"/>
      <c r="G507" s="271"/>
      <c r="H507" s="267"/>
    </row>
    <row r="508" spans="1:8" s="243" customFormat="1" ht="24.75" customHeight="1">
      <c r="A508" s="268" t="s">
        <v>857</v>
      </c>
      <c r="B508" s="261"/>
      <c r="C508" s="266"/>
      <c r="D508" s="263"/>
      <c r="E508" s="269" t="s">
        <v>858</v>
      </c>
      <c r="F508" s="270"/>
      <c r="G508" s="271"/>
      <c r="H508" s="267"/>
    </row>
    <row r="509" spans="1:8" s="243" customFormat="1" ht="24.75" customHeight="1">
      <c r="A509" s="268" t="s">
        <v>503</v>
      </c>
      <c r="B509" s="261"/>
      <c r="C509" s="266"/>
      <c r="D509" s="263"/>
      <c r="E509" s="269" t="s">
        <v>859</v>
      </c>
      <c r="F509" s="270"/>
      <c r="G509" s="271"/>
      <c r="H509" s="267"/>
    </row>
    <row r="510" spans="1:8" s="243" customFormat="1" ht="24.75" customHeight="1">
      <c r="A510" s="268" t="s">
        <v>860</v>
      </c>
      <c r="B510" s="261"/>
      <c r="C510" s="266"/>
      <c r="D510" s="263"/>
      <c r="E510" s="269" t="s">
        <v>861</v>
      </c>
      <c r="F510" s="270"/>
      <c r="G510" s="271"/>
      <c r="H510" s="267"/>
    </row>
    <row r="511" spans="1:8" s="243" customFormat="1" ht="24.75" customHeight="1">
      <c r="A511" s="268" t="s">
        <v>862</v>
      </c>
      <c r="B511" s="261"/>
      <c r="C511" s="266"/>
      <c r="D511" s="263"/>
      <c r="E511" s="269" t="s">
        <v>363</v>
      </c>
      <c r="F511" s="270"/>
      <c r="G511" s="271"/>
      <c r="H511" s="267"/>
    </row>
    <row r="512" spans="1:8" s="243" customFormat="1" ht="24.75" customHeight="1">
      <c r="A512" s="268" t="s">
        <v>863</v>
      </c>
      <c r="B512" s="261"/>
      <c r="C512" s="266"/>
      <c r="D512" s="263"/>
      <c r="E512" s="269" t="s">
        <v>864</v>
      </c>
      <c r="F512" s="270"/>
      <c r="G512" s="271"/>
      <c r="H512" s="267"/>
    </row>
    <row r="513" spans="1:8" s="243" customFormat="1" ht="24.75" customHeight="1">
      <c r="A513" s="268" t="s">
        <v>865</v>
      </c>
      <c r="B513" s="261"/>
      <c r="C513" s="266"/>
      <c r="D513" s="263"/>
      <c r="E513" s="269" t="s">
        <v>866</v>
      </c>
      <c r="F513" s="270"/>
      <c r="G513" s="271"/>
      <c r="H513" s="267"/>
    </row>
    <row r="514" spans="1:8" s="243" customFormat="1" ht="24.75" customHeight="1">
      <c r="A514" s="268" t="s">
        <v>867</v>
      </c>
      <c r="B514" s="261"/>
      <c r="C514" s="266"/>
      <c r="D514" s="263"/>
      <c r="E514" s="269" t="s">
        <v>868</v>
      </c>
      <c r="F514" s="270"/>
      <c r="G514" s="271"/>
      <c r="H514" s="267"/>
    </row>
    <row r="515" spans="1:8" s="243" customFormat="1" ht="24.75" customHeight="1">
      <c r="A515" s="268" t="s">
        <v>503</v>
      </c>
      <c r="B515" s="261"/>
      <c r="C515" s="266"/>
      <c r="D515" s="263"/>
      <c r="E515" s="264" t="s">
        <v>869</v>
      </c>
      <c r="F515" s="270"/>
      <c r="G515" s="271"/>
      <c r="H515" s="267"/>
    </row>
    <row r="516" spans="1:8" s="243" customFormat="1" ht="24.75" customHeight="1">
      <c r="A516" s="268" t="s">
        <v>870</v>
      </c>
      <c r="B516" s="261"/>
      <c r="C516" s="266"/>
      <c r="D516" s="263"/>
      <c r="E516" s="269" t="s">
        <v>871</v>
      </c>
      <c r="F516" s="270"/>
      <c r="G516" s="271"/>
      <c r="H516" s="267"/>
    </row>
    <row r="517" spans="1:8" s="243" customFormat="1" ht="24.75" customHeight="1">
      <c r="A517" s="268" t="s">
        <v>872</v>
      </c>
      <c r="B517" s="261"/>
      <c r="C517" s="266"/>
      <c r="D517" s="263"/>
      <c r="E517" s="269" t="s">
        <v>99</v>
      </c>
      <c r="F517" s="270"/>
      <c r="G517" s="271"/>
      <c r="H517" s="267"/>
    </row>
    <row r="518" spans="1:8" s="243" customFormat="1" ht="24.75" customHeight="1">
      <c r="A518" s="268" t="s">
        <v>873</v>
      </c>
      <c r="B518" s="261"/>
      <c r="C518" s="266"/>
      <c r="D518" s="263"/>
      <c r="E518" s="269" t="s">
        <v>100</v>
      </c>
      <c r="F518" s="270"/>
      <c r="G518" s="271"/>
      <c r="H518" s="267"/>
    </row>
    <row r="519" spans="1:8" s="243" customFormat="1" ht="24.75" customHeight="1">
      <c r="A519" s="268" t="s">
        <v>874</v>
      </c>
      <c r="B519" s="261"/>
      <c r="C519" s="266"/>
      <c r="D519" s="263"/>
      <c r="E519" s="269" t="s">
        <v>101</v>
      </c>
      <c r="F519" s="270"/>
      <c r="G519" s="271"/>
      <c r="H519" s="267"/>
    </row>
    <row r="520" spans="1:8" s="243" customFormat="1" ht="24.75" customHeight="1">
      <c r="A520" s="268" t="s">
        <v>875</v>
      </c>
      <c r="B520" s="261"/>
      <c r="C520" s="266"/>
      <c r="D520" s="263"/>
      <c r="E520" s="269" t="s">
        <v>876</v>
      </c>
      <c r="F520" s="270"/>
      <c r="G520" s="271"/>
      <c r="H520" s="267"/>
    </row>
    <row r="521" spans="1:8" s="243" customFormat="1" ht="24.75" customHeight="1">
      <c r="A521" s="268" t="s">
        <v>877</v>
      </c>
      <c r="B521" s="261"/>
      <c r="C521" s="266"/>
      <c r="D521" s="263"/>
      <c r="E521" s="269" t="s">
        <v>878</v>
      </c>
      <c r="F521" s="270"/>
      <c r="G521" s="271"/>
      <c r="H521" s="267"/>
    </row>
    <row r="522" spans="1:8" s="243" customFormat="1" ht="24.75" customHeight="1">
      <c r="A522" s="268" t="s">
        <v>879</v>
      </c>
      <c r="B522" s="261"/>
      <c r="C522" s="266"/>
      <c r="D522" s="263"/>
      <c r="E522" s="269" t="s">
        <v>880</v>
      </c>
      <c r="F522" s="270"/>
      <c r="G522" s="271"/>
      <c r="H522" s="267"/>
    </row>
    <row r="523" spans="1:8" s="243" customFormat="1" ht="24.75" customHeight="1">
      <c r="A523" s="268" t="s">
        <v>881</v>
      </c>
      <c r="B523" s="261"/>
      <c r="C523" s="266"/>
      <c r="D523" s="263"/>
      <c r="E523" s="269" t="s">
        <v>882</v>
      </c>
      <c r="F523" s="270"/>
      <c r="G523" s="271"/>
      <c r="H523" s="267"/>
    </row>
    <row r="524" spans="1:8" s="243" customFormat="1" ht="24.75" customHeight="1">
      <c r="A524" s="268" t="s">
        <v>883</v>
      </c>
      <c r="B524" s="261"/>
      <c r="C524" s="266"/>
      <c r="D524" s="263"/>
      <c r="E524" s="269" t="s">
        <v>884</v>
      </c>
      <c r="F524" s="270"/>
      <c r="G524" s="271"/>
      <c r="H524" s="267"/>
    </row>
    <row r="525" spans="1:8" s="243" customFormat="1" ht="24.75" customHeight="1">
      <c r="A525" s="268" t="s">
        <v>503</v>
      </c>
      <c r="B525" s="261"/>
      <c r="C525" s="266"/>
      <c r="D525" s="263"/>
      <c r="E525" s="269" t="s">
        <v>885</v>
      </c>
      <c r="F525" s="270"/>
      <c r="G525" s="271"/>
      <c r="H525" s="267"/>
    </row>
    <row r="526" spans="1:8" s="243" customFormat="1" ht="24.75" customHeight="1">
      <c r="A526" s="268" t="s">
        <v>886</v>
      </c>
      <c r="B526" s="261"/>
      <c r="C526" s="266"/>
      <c r="D526" s="263"/>
      <c r="E526" s="269" t="s">
        <v>887</v>
      </c>
      <c r="F526" s="270"/>
      <c r="G526" s="271"/>
      <c r="H526" s="267"/>
    </row>
    <row r="527" spans="1:8" s="243" customFormat="1" ht="24.75" customHeight="1">
      <c r="A527" s="268" t="s">
        <v>888</v>
      </c>
      <c r="B527" s="261"/>
      <c r="C527" s="266"/>
      <c r="D527" s="263"/>
      <c r="E527" s="269" t="s">
        <v>889</v>
      </c>
      <c r="F527" s="270"/>
      <c r="G527" s="271"/>
      <c r="H527" s="267"/>
    </row>
    <row r="528" spans="1:8" s="243" customFormat="1" ht="24.75" customHeight="1">
      <c r="A528" s="268" t="s">
        <v>890</v>
      </c>
      <c r="B528" s="261"/>
      <c r="C528" s="266"/>
      <c r="D528" s="263"/>
      <c r="E528" s="269" t="s">
        <v>891</v>
      </c>
      <c r="F528" s="270"/>
      <c r="G528" s="271"/>
      <c r="H528" s="267"/>
    </row>
    <row r="529" spans="1:8" s="243" customFormat="1" ht="24.75" customHeight="1">
      <c r="A529" s="268" t="s">
        <v>892</v>
      </c>
      <c r="B529" s="261"/>
      <c r="C529" s="266"/>
      <c r="D529" s="263"/>
      <c r="E529" s="269" t="s">
        <v>893</v>
      </c>
      <c r="F529" s="270"/>
      <c r="G529" s="271"/>
      <c r="H529" s="267"/>
    </row>
    <row r="530" spans="1:8" s="243" customFormat="1" ht="24.75" customHeight="1">
      <c r="A530" s="268" t="s">
        <v>894</v>
      </c>
      <c r="B530" s="261"/>
      <c r="C530" s="266"/>
      <c r="D530" s="263"/>
      <c r="E530" s="269" t="s">
        <v>895</v>
      </c>
      <c r="F530" s="270"/>
      <c r="G530" s="271"/>
      <c r="H530" s="267"/>
    </row>
    <row r="531" spans="1:8" s="243" customFormat="1" ht="24.75" customHeight="1">
      <c r="A531" s="268" t="s">
        <v>896</v>
      </c>
      <c r="B531" s="261"/>
      <c r="C531" s="266"/>
      <c r="D531" s="263"/>
      <c r="E531" s="269" t="s">
        <v>897</v>
      </c>
      <c r="F531" s="270"/>
      <c r="G531" s="271"/>
      <c r="H531" s="267"/>
    </row>
    <row r="532" spans="1:8" s="243" customFormat="1" ht="24.75" customHeight="1">
      <c r="A532" s="268" t="s">
        <v>898</v>
      </c>
      <c r="B532" s="261"/>
      <c r="C532" s="266"/>
      <c r="D532" s="263"/>
      <c r="E532" s="269" t="s">
        <v>899</v>
      </c>
      <c r="F532" s="270"/>
      <c r="G532" s="271"/>
      <c r="H532" s="267"/>
    </row>
    <row r="533" spans="1:8" s="243" customFormat="1" ht="24.75" customHeight="1">
      <c r="A533" s="268" t="s">
        <v>900</v>
      </c>
      <c r="B533" s="261"/>
      <c r="C533" s="266"/>
      <c r="D533" s="263"/>
      <c r="E533" s="269" t="s">
        <v>901</v>
      </c>
      <c r="F533" s="270"/>
      <c r="G533" s="271"/>
      <c r="H533" s="267"/>
    </row>
    <row r="534" spans="1:8" s="243" customFormat="1" ht="24.75" customHeight="1">
      <c r="A534" s="268" t="s">
        <v>902</v>
      </c>
      <c r="B534" s="261"/>
      <c r="C534" s="266"/>
      <c r="D534" s="263"/>
      <c r="E534" s="269" t="s">
        <v>114</v>
      </c>
      <c r="F534" s="270"/>
      <c r="G534" s="271"/>
      <c r="H534" s="267"/>
    </row>
    <row r="535" spans="1:8" s="243" customFormat="1" ht="24.75" customHeight="1">
      <c r="A535" s="268" t="s">
        <v>903</v>
      </c>
      <c r="B535" s="261"/>
      <c r="C535" s="266"/>
      <c r="D535" s="263"/>
      <c r="E535" s="269" t="s">
        <v>904</v>
      </c>
      <c r="F535" s="270"/>
      <c r="G535" s="271"/>
      <c r="H535" s="267"/>
    </row>
    <row r="536" spans="1:8" s="243" customFormat="1" ht="24.75" customHeight="1">
      <c r="A536" s="268" t="s">
        <v>905</v>
      </c>
      <c r="B536" s="261"/>
      <c r="C536" s="266"/>
      <c r="D536" s="263"/>
      <c r="E536" s="269" t="s">
        <v>906</v>
      </c>
      <c r="F536" s="270"/>
      <c r="G536" s="271"/>
      <c r="H536" s="267"/>
    </row>
    <row r="537" spans="1:8" s="243" customFormat="1" ht="24.75" customHeight="1">
      <c r="A537" s="268" t="s">
        <v>907</v>
      </c>
      <c r="B537" s="261"/>
      <c r="C537" s="266"/>
      <c r="D537" s="263"/>
      <c r="E537" s="269" t="s">
        <v>99</v>
      </c>
      <c r="F537" s="270"/>
      <c r="G537" s="271"/>
      <c r="H537" s="267"/>
    </row>
    <row r="538" spans="1:8" s="243" customFormat="1" ht="24.75" customHeight="1">
      <c r="A538" s="268" t="s">
        <v>908</v>
      </c>
      <c r="B538" s="261"/>
      <c r="C538" s="266"/>
      <c r="D538" s="263"/>
      <c r="E538" s="269" t="s">
        <v>100</v>
      </c>
      <c r="F538" s="270"/>
      <c r="G538" s="271"/>
      <c r="H538" s="267"/>
    </row>
    <row r="539" spans="1:8" s="243" customFormat="1" ht="24.75" customHeight="1">
      <c r="A539" s="268" t="s">
        <v>909</v>
      </c>
      <c r="B539" s="261"/>
      <c r="C539" s="266"/>
      <c r="D539" s="263"/>
      <c r="E539" s="269" t="s">
        <v>101</v>
      </c>
      <c r="F539" s="270"/>
      <c r="G539" s="271"/>
      <c r="H539" s="267"/>
    </row>
    <row r="540" spans="1:8" s="243" customFormat="1" ht="24.75" customHeight="1">
      <c r="A540" s="268" t="s">
        <v>910</v>
      </c>
      <c r="B540" s="261"/>
      <c r="C540" s="266"/>
      <c r="D540" s="263"/>
      <c r="E540" s="269" t="s">
        <v>911</v>
      </c>
      <c r="F540" s="270"/>
      <c r="G540" s="271"/>
      <c r="H540" s="267"/>
    </row>
    <row r="541" spans="1:8" s="243" customFormat="1" ht="24.75" customHeight="1">
      <c r="A541" s="268" t="s">
        <v>912</v>
      </c>
      <c r="B541" s="261"/>
      <c r="C541" s="266"/>
      <c r="D541" s="263"/>
      <c r="E541" s="269" t="s">
        <v>913</v>
      </c>
      <c r="F541" s="270"/>
      <c r="G541" s="271"/>
      <c r="H541" s="267"/>
    </row>
    <row r="542" spans="1:8" s="243" customFormat="1" ht="24.75" customHeight="1">
      <c r="A542" s="268" t="s">
        <v>914</v>
      </c>
      <c r="B542" s="261"/>
      <c r="C542" s="266"/>
      <c r="D542" s="263"/>
      <c r="E542" s="269" t="s">
        <v>915</v>
      </c>
      <c r="F542" s="270"/>
      <c r="G542" s="271"/>
      <c r="H542" s="267"/>
    </row>
    <row r="543" spans="1:8" s="243" customFormat="1" ht="24.75" customHeight="1">
      <c r="A543" s="272" t="s">
        <v>916</v>
      </c>
      <c r="B543" s="261">
        <f>B544+B558+B566</f>
        <v>39</v>
      </c>
      <c r="C543" s="266">
        <f>C544</f>
        <v>23</v>
      </c>
      <c r="D543" s="263">
        <f>C543/B543</f>
        <v>0.5897435897435898</v>
      </c>
      <c r="E543" s="269" t="s">
        <v>917</v>
      </c>
      <c r="F543" s="270"/>
      <c r="G543" s="271"/>
      <c r="H543" s="267"/>
    </row>
    <row r="544" spans="1:8" s="243" customFormat="1" ht="24.75" customHeight="1">
      <c r="A544" s="268" t="s">
        <v>918</v>
      </c>
      <c r="B544" s="261">
        <f>SUM(B545:B557)</f>
        <v>37</v>
      </c>
      <c r="C544" s="266">
        <f>SUM(C545:C557)</f>
        <v>23</v>
      </c>
      <c r="D544" s="263">
        <f>C544/B544</f>
        <v>0.6216216216216216</v>
      </c>
      <c r="E544" s="269" t="s">
        <v>919</v>
      </c>
      <c r="F544" s="270"/>
      <c r="G544" s="271"/>
      <c r="H544" s="267"/>
    </row>
    <row r="545" spans="1:8" s="243" customFormat="1" ht="24.75" customHeight="1">
      <c r="A545" s="268" t="s">
        <v>99</v>
      </c>
      <c r="B545" s="261"/>
      <c r="C545" s="266"/>
      <c r="D545" s="263"/>
      <c r="E545" s="269" t="s">
        <v>920</v>
      </c>
      <c r="F545" s="270"/>
      <c r="G545" s="271"/>
      <c r="H545" s="267"/>
    </row>
    <row r="546" spans="1:8" s="243" customFormat="1" ht="24.75" customHeight="1">
      <c r="A546" s="268" t="s">
        <v>100</v>
      </c>
      <c r="B546" s="261"/>
      <c r="C546" s="266"/>
      <c r="D546" s="263"/>
      <c r="E546" s="269" t="s">
        <v>921</v>
      </c>
      <c r="F546" s="270"/>
      <c r="G546" s="271"/>
      <c r="H546" s="267"/>
    </row>
    <row r="547" spans="1:8" s="243" customFormat="1" ht="24.75" customHeight="1">
      <c r="A547" s="268" t="s">
        <v>101</v>
      </c>
      <c r="B547" s="261"/>
      <c r="C547" s="266"/>
      <c r="D547" s="263"/>
      <c r="E547" s="269" t="s">
        <v>922</v>
      </c>
      <c r="F547" s="270"/>
      <c r="G547" s="271"/>
      <c r="H547" s="267"/>
    </row>
    <row r="548" spans="1:8" s="243" customFormat="1" ht="24.75" customHeight="1">
      <c r="A548" s="268" t="s">
        <v>923</v>
      </c>
      <c r="B548" s="261"/>
      <c r="C548" s="266"/>
      <c r="D548" s="263"/>
      <c r="E548" s="269" t="s">
        <v>924</v>
      </c>
      <c r="F548" s="270"/>
      <c r="G548" s="271"/>
      <c r="H548" s="267"/>
    </row>
    <row r="549" spans="1:8" s="243" customFormat="1" ht="24.75" customHeight="1">
      <c r="A549" s="268" t="s">
        <v>925</v>
      </c>
      <c r="B549" s="261"/>
      <c r="C549" s="266"/>
      <c r="D549" s="263"/>
      <c r="E549" s="269" t="s">
        <v>926</v>
      </c>
      <c r="F549" s="270"/>
      <c r="G549" s="271"/>
      <c r="H549" s="267"/>
    </row>
    <row r="550" spans="1:8" s="243" customFormat="1" ht="24.75" customHeight="1">
      <c r="A550" s="268" t="s">
        <v>927</v>
      </c>
      <c r="B550" s="261"/>
      <c r="C550" s="266"/>
      <c r="D550" s="263"/>
      <c r="E550" s="269" t="s">
        <v>928</v>
      </c>
      <c r="F550" s="270"/>
      <c r="G550" s="271"/>
      <c r="H550" s="267"/>
    </row>
    <row r="551" spans="1:8" s="243" customFormat="1" ht="24.75" customHeight="1">
      <c r="A551" s="268" t="s">
        <v>929</v>
      </c>
      <c r="B551" s="261"/>
      <c r="C551" s="266"/>
      <c r="D551" s="263"/>
      <c r="E551" s="269" t="s">
        <v>930</v>
      </c>
      <c r="F551" s="270"/>
      <c r="G551" s="271"/>
      <c r="H551" s="267"/>
    </row>
    <row r="552" spans="1:8" s="243" customFormat="1" ht="24.75" customHeight="1">
      <c r="A552" s="268" t="s">
        <v>931</v>
      </c>
      <c r="B552" s="261">
        <v>15</v>
      </c>
      <c r="C552" s="266">
        <v>8</v>
      </c>
      <c r="D552" s="263">
        <f>C552/B552</f>
        <v>0.5333333333333333</v>
      </c>
      <c r="E552" s="269" t="s">
        <v>932</v>
      </c>
      <c r="F552" s="270"/>
      <c r="G552" s="271"/>
      <c r="H552" s="267"/>
    </row>
    <row r="553" spans="1:8" s="243" customFormat="1" ht="24.75" customHeight="1">
      <c r="A553" s="268" t="s">
        <v>933</v>
      </c>
      <c r="B553" s="261">
        <v>10</v>
      </c>
      <c r="C553" s="266">
        <v>4</v>
      </c>
      <c r="D553" s="263">
        <f>C553/B553</f>
        <v>0.4</v>
      </c>
      <c r="E553" s="269" t="s">
        <v>114</v>
      </c>
      <c r="F553" s="270"/>
      <c r="G553" s="271"/>
      <c r="H553" s="267"/>
    </row>
    <row r="554" spans="1:8" s="243" customFormat="1" ht="24.75" customHeight="1">
      <c r="A554" s="268" t="s">
        <v>934</v>
      </c>
      <c r="B554" s="261"/>
      <c r="C554" s="266"/>
      <c r="D554" s="263"/>
      <c r="E554" s="269" t="s">
        <v>935</v>
      </c>
      <c r="F554" s="270"/>
      <c r="G554" s="271"/>
      <c r="H554" s="267"/>
    </row>
    <row r="555" spans="1:8" s="243" customFormat="1" ht="24.75" customHeight="1">
      <c r="A555" s="268" t="s">
        <v>936</v>
      </c>
      <c r="B555" s="261"/>
      <c r="C555" s="266"/>
      <c r="D555" s="263"/>
      <c r="E555" s="269" t="s">
        <v>937</v>
      </c>
      <c r="F555" s="270"/>
      <c r="G555" s="271"/>
      <c r="H555" s="267"/>
    </row>
    <row r="556" spans="1:8" s="243" customFormat="1" ht="24.75" customHeight="1">
      <c r="A556" s="268" t="s">
        <v>938</v>
      </c>
      <c r="B556" s="261"/>
      <c r="C556" s="266"/>
      <c r="D556" s="263"/>
      <c r="E556" s="269" t="s">
        <v>99</v>
      </c>
      <c r="F556" s="270"/>
      <c r="G556" s="271"/>
      <c r="H556" s="267"/>
    </row>
    <row r="557" spans="1:8" s="243" customFormat="1" ht="24.75" customHeight="1">
      <c r="A557" s="268" t="s">
        <v>939</v>
      </c>
      <c r="B557" s="261">
        <v>12</v>
      </c>
      <c r="C557" s="266">
        <v>11</v>
      </c>
      <c r="D557" s="263">
        <f>C557/B557</f>
        <v>0.9166666666666666</v>
      </c>
      <c r="E557" s="269" t="s">
        <v>100</v>
      </c>
      <c r="F557" s="270"/>
      <c r="G557" s="271"/>
      <c r="H557" s="267"/>
    </row>
    <row r="558" spans="1:8" s="243" customFormat="1" ht="24.75" customHeight="1">
      <c r="A558" s="268" t="s">
        <v>940</v>
      </c>
      <c r="B558" s="261">
        <f>SUM(B559:B565)</f>
        <v>1</v>
      </c>
      <c r="C558" s="266"/>
      <c r="D558" s="263">
        <f>C558/B558</f>
        <v>0</v>
      </c>
      <c r="E558" s="269" t="s">
        <v>101</v>
      </c>
      <c r="F558" s="270"/>
      <c r="G558" s="271"/>
      <c r="H558" s="267"/>
    </row>
    <row r="559" spans="1:8" s="243" customFormat="1" ht="24.75" customHeight="1">
      <c r="A559" s="268" t="s">
        <v>99</v>
      </c>
      <c r="B559" s="261"/>
      <c r="C559" s="266"/>
      <c r="D559" s="263"/>
      <c r="E559" s="269" t="s">
        <v>941</v>
      </c>
      <c r="F559" s="270"/>
      <c r="G559" s="271"/>
      <c r="H559" s="267"/>
    </row>
    <row r="560" spans="1:8" s="243" customFormat="1" ht="24.75" customHeight="1">
      <c r="A560" s="268" t="s">
        <v>100</v>
      </c>
      <c r="B560" s="261"/>
      <c r="C560" s="266"/>
      <c r="D560" s="263"/>
      <c r="E560" s="269" t="s">
        <v>942</v>
      </c>
      <c r="F560" s="270"/>
      <c r="G560" s="271"/>
      <c r="H560" s="267"/>
    </row>
    <row r="561" spans="1:8" s="243" customFormat="1" ht="24.75" customHeight="1">
      <c r="A561" s="268" t="s">
        <v>101</v>
      </c>
      <c r="B561" s="261"/>
      <c r="C561" s="266"/>
      <c r="D561" s="263"/>
      <c r="E561" s="269" t="s">
        <v>943</v>
      </c>
      <c r="F561" s="270"/>
      <c r="G561" s="271"/>
      <c r="H561" s="267"/>
    </row>
    <row r="562" spans="1:8" s="243" customFormat="1" ht="24.75" customHeight="1">
      <c r="A562" s="268" t="s">
        <v>944</v>
      </c>
      <c r="B562" s="261"/>
      <c r="C562" s="266"/>
      <c r="D562" s="263"/>
      <c r="E562" s="269" t="s">
        <v>114</v>
      </c>
      <c r="F562" s="270"/>
      <c r="G562" s="271"/>
      <c r="H562" s="267"/>
    </row>
    <row r="563" spans="1:8" s="243" customFormat="1" ht="24.75" customHeight="1">
      <c r="A563" s="268" t="s">
        <v>945</v>
      </c>
      <c r="B563" s="261"/>
      <c r="C563" s="266"/>
      <c r="D563" s="263"/>
      <c r="E563" s="269" t="s">
        <v>946</v>
      </c>
      <c r="F563" s="270"/>
      <c r="G563" s="271"/>
      <c r="H563" s="267"/>
    </row>
    <row r="564" spans="1:8" s="243" customFormat="1" ht="24.75" customHeight="1">
      <c r="A564" s="268" t="s">
        <v>947</v>
      </c>
      <c r="B564" s="261"/>
      <c r="C564" s="266"/>
      <c r="D564" s="263"/>
      <c r="E564" s="269" t="s">
        <v>948</v>
      </c>
      <c r="F564" s="270"/>
      <c r="G564" s="271"/>
      <c r="H564" s="267"/>
    </row>
    <row r="565" spans="1:8" s="243" customFormat="1" ht="24.75" customHeight="1">
      <c r="A565" s="268" t="s">
        <v>949</v>
      </c>
      <c r="B565" s="261">
        <v>1</v>
      </c>
      <c r="C565" s="266"/>
      <c r="D565" s="263">
        <f>C565/B565</f>
        <v>0</v>
      </c>
      <c r="E565" s="269" t="s">
        <v>99</v>
      </c>
      <c r="F565" s="270"/>
      <c r="G565" s="271"/>
      <c r="H565" s="267"/>
    </row>
    <row r="566" spans="1:8" s="243" customFormat="1" ht="24.75" customHeight="1">
      <c r="A566" s="268" t="s">
        <v>950</v>
      </c>
      <c r="B566" s="261">
        <f>SUM(B567:B576)</f>
        <v>1</v>
      </c>
      <c r="C566" s="266"/>
      <c r="D566" s="263">
        <f>C566/B566</f>
        <v>0</v>
      </c>
      <c r="E566" s="269" t="s">
        <v>100</v>
      </c>
      <c r="F566" s="270"/>
      <c r="G566" s="271"/>
      <c r="H566" s="267"/>
    </row>
    <row r="567" spans="1:8" s="243" customFormat="1" ht="24.75" customHeight="1">
      <c r="A567" s="268" t="s">
        <v>99</v>
      </c>
      <c r="B567" s="261"/>
      <c r="C567" s="266"/>
      <c r="D567" s="263"/>
      <c r="E567" s="269" t="s">
        <v>101</v>
      </c>
      <c r="F567" s="270"/>
      <c r="G567" s="271"/>
      <c r="H567" s="267"/>
    </row>
    <row r="568" spans="1:8" s="243" customFormat="1" ht="24.75" customHeight="1">
      <c r="A568" s="268" t="s">
        <v>100</v>
      </c>
      <c r="B568" s="261"/>
      <c r="C568" s="266"/>
      <c r="D568" s="263"/>
      <c r="E568" s="269" t="s">
        <v>951</v>
      </c>
      <c r="F568" s="270"/>
      <c r="G568" s="271"/>
      <c r="H568" s="267"/>
    </row>
    <row r="569" spans="1:8" s="243" customFormat="1" ht="24.75" customHeight="1">
      <c r="A569" s="268" t="s">
        <v>101</v>
      </c>
      <c r="B569" s="261"/>
      <c r="C569" s="266"/>
      <c r="D569" s="263"/>
      <c r="E569" s="269" t="s">
        <v>952</v>
      </c>
      <c r="F569" s="270"/>
      <c r="G569" s="271"/>
      <c r="H569" s="267"/>
    </row>
    <row r="570" spans="1:8" s="243" customFormat="1" ht="24.75" customHeight="1">
      <c r="A570" s="268" t="s">
        <v>953</v>
      </c>
      <c r="B570" s="261"/>
      <c r="C570" s="266"/>
      <c r="D570" s="263"/>
      <c r="E570" s="269" t="s">
        <v>954</v>
      </c>
      <c r="F570" s="270"/>
      <c r="G570" s="271"/>
      <c r="H570" s="267"/>
    </row>
    <row r="571" spans="1:8" s="243" customFormat="1" ht="24.75" customHeight="1">
      <c r="A571" s="268" t="s">
        <v>955</v>
      </c>
      <c r="B571" s="261"/>
      <c r="C571" s="266"/>
      <c r="D571" s="263"/>
      <c r="E571" s="269" t="s">
        <v>956</v>
      </c>
      <c r="F571" s="270"/>
      <c r="G571" s="271"/>
      <c r="H571" s="267"/>
    </row>
    <row r="572" spans="1:8" s="243" customFormat="1" ht="24.75" customHeight="1">
      <c r="A572" s="268" t="s">
        <v>957</v>
      </c>
      <c r="B572" s="261"/>
      <c r="C572" s="266"/>
      <c r="D572" s="263"/>
      <c r="E572" s="269" t="s">
        <v>958</v>
      </c>
      <c r="F572" s="270"/>
      <c r="G572" s="271"/>
      <c r="H572" s="267"/>
    </row>
    <row r="573" spans="1:8" s="243" customFormat="1" ht="24.75" customHeight="1">
      <c r="A573" s="268" t="s">
        <v>959</v>
      </c>
      <c r="B573" s="261"/>
      <c r="C573" s="266"/>
      <c r="D573" s="263"/>
      <c r="E573" s="269" t="s">
        <v>960</v>
      </c>
      <c r="F573" s="270"/>
      <c r="G573" s="271"/>
      <c r="H573" s="267"/>
    </row>
    <row r="574" spans="1:8" s="243" customFormat="1" ht="24.75" customHeight="1">
      <c r="A574" s="268" t="s">
        <v>961</v>
      </c>
      <c r="B574" s="261">
        <v>1</v>
      </c>
      <c r="C574" s="266"/>
      <c r="D574" s="263">
        <f>C574/B574</f>
        <v>0</v>
      </c>
      <c r="E574" s="269" t="s">
        <v>962</v>
      </c>
      <c r="F574" s="270"/>
      <c r="G574" s="271"/>
      <c r="H574" s="267"/>
    </row>
    <row r="575" spans="1:8" s="243" customFormat="1" ht="24.75" customHeight="1">
      <c r="A575" s="268" t="s">
        <v>963</v>
      </c>
      <c r="B575" s="261"/>
      <c r="C575" s="266"/>
      <c r="D575" s="263"/>
      <c r="E575" s="269" t="s">
        <v>964</v>
      </c>
      <c r="F575" s="270"/>
      <c r="G575" s="271"/>
      <c r="H575" s="267"/>
    </row>
    <row r="576" spans="1:8" s="243" customFormat="1" ht="24.75" customHeight="1">
      <c r="A576" s="268" t="s">
        <v>965</v>
      </c>
      <c r="B576" s="261"/>
      <c r="C576" s="266"/>
      <c r="D576" s="263"/>
      <c r="E576" s="269" t="s">
        <v>966</v>
      </c>
      <c r="F576" s="270"/>
      <c r="G576" s="271"/>
      <c r="H576" s="267"/>
    </row>
    <row r="577" spans="1:8" s="243" customFormat="1" ht="24.75" customHeight="1">
      <c r="A577" s="268" t="s">
        <v>967</v>
      </c>
      <c r="B577" s="261"/>
      <c r="C577" s="266"/>
      <c r="D577" s="263"/>
      <c r="E577" s="269" t="s">
        <v>968</v>
      </c>
      <c r="F577" s="270"/>
      <c r="G577" s="271"/>
      <c r="H577" s="267"/>
    </row>
    <row r="578" spans="1:8" s="243" customFormat="1" ht="24.75" customHeight="1">
      <c r="A578" s="268" t="s">
        <v>99</v>
      </c>
      <c r="B578" s="261"/>
      <c r="C578" s="266"/>
      <c r="D578" s="263"/>
      <c r="E578" s="269" t="s">
        <v>99</v>
      </c>
      <c r="F578" s="270"/>
      <c r="G578" s="271"/>
      <c r="H578" s="267"/>
    </row>
    <row r="579" spans="1:8" s="243" customFormat="1" ht="24.75" customHeight="1">
      <c r="A579" s="268" t="s">
        <v>100</v>
      </c>
      <c r="B579" s="261"/>
      <c r="C579" s="266"/>
      <c r="D579" s="263"/>
      <c r="E579" s="269" t="s">
        <v>100</v>
      </c>
      <c r="F579" s="270"/>
      <c r="G579" s="271"/>
      <c r="H579" s="267"/>
    </row>
    <row r="580" spans="1:8" s="243" customFormat="1" ht="24.75" customHeight="1">
      <c r="A580" s="268" t="s">
        <v>101</v>
      </c>
      <c r="B580" s="261"/>
      <c r="C580" s="266"/>
      <c r="D580" s="263"/>
      <c r="E580" s="269" t="s">
        <v>101</v>
      </c>
      <c r="F580" s="270"/>
      <c r="G580" s="271"/>
      <c r="H580" s="267"/>
    </row>
    <row r="581" spans="1:8" s="243" customFormat="1" ht="24.75" customHeight="1">
      <c r="A581" s="268" t="s">
        <v>969</v>
      </c>
      <c r="B581" s="261"/>
      <c r="C581" s="266"/>
      <c r="D581" s="263"/>
      <c r="E581" s="269" t="s">
        <v>970</v>
      </c>
      <c r="F581" s="270"/>
      <c r="G581" s="271"/>
      <c r="H581" s="267"/>
    </row>
    <row r="582" spans="1:8" s="243" customFormat="1" ht="24.75" customHeight="1">
      <c r="A582" s="268" t="s">
        <v>971</v>
      </c>
      <c r="B582" s="261"/>
      <c r="C582" s="266"/>
      <c r="D582" s="263"/>
      <c r="E582" s="269" t="s">
        <v>972</v>
      </c>
      <c r="F582" s="270"/>
      <c r="G582" s="271"/>
      <c r="H582" s="267"/>
    </row>
    <row r="583" spans="1:8" s="243" customFormat="1" ht="24.75" customHeight="1">
      <c r="A583" s="268" t="s">
        <v>973</v>
      </c>
      <c r="B583" s="261"/>
      <c r="C583" s="266"/>
      <c r="D583" s="263"/>
      <c r="E583" s="269" t="s">
        <v>974</v>
      </c>
      <c r="F583" s="270"/>
      <c r="G583" s="271"/>
      <c r="H583" s="267"/>
    </row>
    <row r="584" spans="1:8" s="243" customFormat="1" ht="24.75" customHeight="1">
      <c r="A584" s="268" t="s">
        <v>975</v>
      </c>
      <c r="B584" s="261"/>
      <c r="C584" s="266"/>
      <c r="D584" s="263"/>
      <c r="E584" s="269" t="s">
        <v>976</v>
      </c>
      <c r="F584" s="270"/>
      <c r="G584" s="271"/>
      <c r="H584" s="267"/>
    </row>
    <row r="585" spans="1:8" s="243" customFormat="1" ht="24.75" customHeight="1">
      <c r="A585" s="268" t="s">
        <v>977</v>
      </c>
      <c r="B585" s="261"/>
      <c r="C585" s="266"/>
      <c r="D585" s="263"/>
      <c r="E585" s="269" t="s">
        <v>978</v>
      </c>
      <c r="F585" s="270"/>
      <c r="G585" s="271"/>
      <c r="H585" s="267"/>
    </row>
    <row r="586" spans="1:8" s="243" customFormat="1" ht="24.75" customHeight="1">
      <c r="A586" s="268" t="s">
        <v>979</v>
      </c>
      <c r="B586" s="261"/>
      <c r="C586" s="266"/>
      <c r="D586" s="263"/>
      <c r="E586" s="269" t="s">
        <v>980</v>
      </c>
      <c r="F586" s="270"/>
      <c r="G586" s="271"/>
      <c r="H586" s="267"/>
    </row>
    <row r="587" spans="1:8" s="243" customFormat="1" ht="24.75" customHeight="1">
      <c r="A587" s="268" t="s">
        <v>981</v>
      </c>
      <c r="B587" s="261"/>
      <c r="C587" s="266"/>
      <c r="D587" s="263"/>
      <c r="E587" s="269" t="s">
        <v>982</v>
      </c>
      <c r="F587" s="270"/>
      <c r="G587" s="271"/>
      <c r="H587" s="267"/>
    </row>
    <row r="588" spans="1:8" s="243" customFormat="1" ht="24.75" customHeight="1">
      <c r="A588" s="268" t="s">
        <v>983</v>
      </c>
      <c r="B588" s="261"/>
      <c r="C588" s="266"/>
      <c r="D588" s="263"/>
      <c r="E588" s="269" t="s">
        <v>984</v>
      </c>
      <c r="F588" s="270"/>
      <c r="G588" s="271"/>
      <c r="H588" s="267"/>
    </row>
    <row r="589" spans="1:8" s="243" customFormat="1" ht="24.75" customHeight="1">
      <c r="A589" s="268" t="s">
        <v>985</v>
      </c>
      <c r="B589" s="261"/>
      <c r="C589" s="266"/>
      <c r="D589" s="263"/>
      <c r="E589" s="269" t="s">
        <v>986</v>
      </c>
      <c r="F589" s="270"/>
      <c r="G589" s="271"/>
      <c r="H589" s="267"/>
    </row>
    <row r="590" spans="1:8" s="243" customFormat="1" ht="24.75" customHeight="1">
      <c r="A590" s="268" t="s">
        <v>987</v>
      </c>
      <c r="B590" s="261"/>
      <c r="C590" s="266"/>
      <c r="D590" s="263"/>
      <c r="E590" s="269" t="s">
        <v>988</v>
      </c>
      <c r="F590" s="270"/>
      <c r="G590" s="271"/>
      <c r="H590" s="267"/>
    </row>
    <row r="591" spans="1:8" s="243" customFormat="1" ht="24.75" customHeight="1">
      <c r="A591" s="268" t="s">
        <v>989</v>
      </c>
      <c r="B591" s="261"/>
      <c r="C591" s="266"/>
      <c r="D591" s="263"/>
      <c r="E591" s="269" t="s">
        <v>990</v>
      </c>
      <c r="F591" s="270"/>
      <c r="G591" s="271"/>
      <c r="H591" s="267"/>
    </row>
    <row r="592" spans="1:8" s="243" customFormat="1" ht="24.75" customHeight="1">
      <c r="A592" s="272" t="s">
        <v>991</v>
      </c>
      <c r="B592" s="261">
        <f>B607+B633+B643+B651+B657+B683+B686+B689+B698+B707+B695</f>
        <v>3289</v>
      </c>
      <c r="C592" s="266">
        <f>C607+C643+C651+C657+C683+C686+C689+C695+C698+C707</f>
        <v>3009</v>
      </c>
      <c r="D592" s="263">
        <f>C592/B592</f>
        <v>0.9148677409546975</v>
      </c>
      <c r="E592" s="269" t="s">
        <v>992</v>
      </c>
      <c r="F592" s="270"/>
      <c r="G592" s="271"/>
      <c r="H592" s="267"/>
    </row>
    <row r="593" spans="1:8" s="243" customFormat="1" ht="24.75" customHeight="1">
      <c r="A593" s="268" t="s">
        <v>993</v>
      </c>
      <c r="B593" s="261"/>
      <c r="C593" s="266"/>
      <c r="D593" s="263"/>
      <c r="E593" s="269" t="s">
        <v>994</v>
      </c>
      <c r="F593" s="270"/>
      <c r="G593" s="271"/>
      <c r="H593" s="267"/>
    </row>
    <row r="594" spans="1:8" s="243" customFormat="1" ht="24.75" customHeight="1">
      <c r="A594" s="268" t="s">
        <v>99</v>
      </c>
      <c r="B594" s="261"/>
      <c r="C594" s="266"/>
      <c r="D594" s="263"/>
      <c r="E594" s="264" t="s">
        <v>995</v>
      </c>
      <c r="F594" s="270">
        <v>30</v>
      </c>
      <c r="G594" s="271">
        <v>30</v>
      </c>
      <c r="H594" s="267">
        <f>G594/F594</f>
        <v>1</v>
      </c>
    </row>
    <row r="595" spans="1:8" s="243" customFormat="1" ht="24.75" customHeight="1">
      <c r="A595" s="268" t="s">
        <v>100</v>
      </c>
      <c r="B595" s="261"/>
      <c r="C595" s="266"/>
      <c r="D595" s="263"/>
      <c r="E595" s="269" t="s">
        <v>996</v>
      </c>
      <c r="F595" s="270">
        <v>30</v>
      </c>
      <c r="G595" s="271">
        <v>30</v>
      </c>
      <c r="H595" s="267">
        <f>G595/F595</f>
        <v>1</v>
      </c>
    </row>
    <row r="596" spans="1:8" s="243" customFormat="1" ht="24.75" customHeight="1">
      <c r="A596" s="268" t="s">
        <v>101</v>
      </c>
      <c r="B596" s="261"/>
      <c r="C596" s="266"/>
      <c r="D596" s="263"/>
      <c r="E596" s="269" t="s">
        <v>997</v>
      </c>
      <c r="F596" s="270"/>
      <c r="G596" s="271"/>
      <c r="H596" s="267"/>
    </row>
    <row r="597" spans="1:8" s="243" customFormat="1" ht="24.75" customHeight="1">
      <c r="A597" s="268" t="s">
        <v>998</v>
      </c>
      <c r="B597" s="261"/>
      <c r="C597" s="266"/>
      <c r="D597" s="263"/>
      <c r="E597" s="269" t="s">
        <v>999</v>
      </c>
      <c r="F597" s="270"/>
      <c r="G597" s="271"/>
      <c r="H597" s="267"/>
    </row>
    <row r="598" spans="1:8" s="243" customFormat="1" ht="24.75" customHeight="1">
      <c r="A598" s="268" t="s">
        <v>1000</v>
      </c>
      <c r="B598" s="261"/>
      <c r="C598" s="266"/>
      <c r="D598" s="263"/>
      <c r="E598" s="269" t="s">
        <v>1001</v>
      </c>
      <c r="F598" s="270"/>
      <c r="G598" s="271"/>
      <c r="H598" s="267"/>
    </row>
    <row r="599" spans="1:8" s="243" customFormat="1" ht="24.75" customHeight="1">
      <c r="A599" s="268" t="s">
        <v>1002</v>
      </c>
      <c r="B599" s="261"/>
      <c r="C599" s="266"/>
      <c r="D599" s="263"/>
      <c r="E599" s="269" t="s">
        <v>1003</v>
      </c>
      <c r="F599" s="270"/>
      <c r="G599" s="271"/>
      <c r="H599" s="267"/>
    </row>
    <row r="600" spans="1:8" s="243" customFormat="1" ht="24.75" customHeight="1">
      <c r="A600" s="268" t="s">
        <v>1004</v>
      </c>
      <c r="B600" s="261"/>
      <c r="C600" s="266"/>
      <c r="D600" s="263"/>
      <c r="E600" s="269" t="s">
        <v>1005</v>
      </c>
      <c r="F600" s="270">
        <v>30</v>
      </c>
      <c r="G600" s="271">
        <v>30</v>
      </c>
      <c r="H600" s="267">
        <f>G600/F600</f>
        <v>1</v>
      </c>
    </row>
    <row r="601" spans="1:8" s="243" customFormat="1" ht="24.75" customHeight="1">
      <c r="A601" s="268" t="s">
        <v>197</v>
      </c>
      <c r="B601" s="261"/>
      <c r="C601" s="266"/>
      <c r="D601" s="263"/>
      <c r="E601" s="269" t="s">
        <v>1006</v>
      </c>
      <c r="F601" s="270"/>
      <c r="G601" s="271"/>
      <c r="H601" s="267"/>
    </row>
    <row r="602" spans="1:8" s="243" customFormat="1" ht="24.75" customHeight="1">
      <c r="A602" s="268" t="s">
        <v>1007</v>
      </c>
      <c r="B602" s="261"/>
      <c r="C602" s="266"/>
      <c r="D602" s="263"/>
      <c r="E602" s="269" t="s">
        <v>1008</v>
      </c>
      <c r="F602" s="270"/>
      <c r="G602" s="271"/>
      <c r="H602" s="267"/>
    </row>
    <row r="603" spans="1:8" s="243" customFormat="1" ht="24.75" customHeight="1">
      <c r="A603" s="268" t="s">
        <v>1009</v>
      </c>
      <c r="B603" s="261"/>
      <c r="C603" s="266"/>
      <c r="D603" s="263"/>
      <c r="E603" s="269" t="s">
        <v>1010</v>
      </c>
      <c r="F603" s="270"/>
      <c r="G603" s="271"/>
      <c r="H603" s="267"/>
    </row>
    <row r="604" spans="1:8" s="243" customFormat="1" ht="24.75" customHeight="1">
      <c r="A604" s="268" t="s">
        <v>1011</v>
      </c>
      <c r="B604" s="261"/>
      <c r="C604" s="266"/>
      <c r="D604" s="263"/>
      <c r="E604" s="269" t="s">
        <v>1012</v>
      </c>
      <c r="F604" s="270"/>
      <c r="G604" s="271"/>
      <c r="H604" s="267"/>
    </row>
    <row r="605" spans="1:8" s="243" customFormat="1" ht="24.75" customHeight="1">
      <c r="A605" s="268" t="s">
        <v>1013</v>
      </c>
      <c r="B605" s="261"/>
      <c r="C605" s="266"/>
      <c r="D605" s="263"/>
      <c r="E605" s="269" t="s">
        <v>1014</v>
      </c>
      <c r="F605" s="270"/>
      <c r="G605" s="271"/>
      <c r="H605" s="267"/>
    </row>
    <row r="606" spans="1:8" s="243" customFormat="1" ht="24.75" customHeight="1">
      <c r="A606" s="268" t="s">
        <v>1015</v>
      </c>
      <c r="B606" s="261"/>
      <c r="C606" s="266"/>
      <c r="D606" s="263"/>
      <c r="E606" s="269" t="s">
        <v>1016</v>
      </c>
      <c r="F606" s="270"/>
      <c r="G606" s="271"/>
      <c r="H606" s="267"/>
    </row>
    <row r="607" spans="1:8" s="243" customFormat="1" ht="24.75" customHeight="1">
      <c r="A607" s="268" t="s">
        <v>1017</v>
      </c>
      <c r="B607" s="261">
        <f>SUM(B608:B617)</f>
        <v>3</v>
      </c>
      <c r="C607" s="266">
        <f>SUM(C608:C617)</f>
        <v>1</v>
      </c>
      <c r="D607" s="263">
        <f>C607/B607</f>
        <v>0.3333333333333333</v>
      </c>
      <c r="E607" s="269" t="s">
        <v>1018</v>
      </c>
      <c r="F607" s="270"/>
      <c r="G607" s="271"/>
      <c r="H607" s="267"/>
    </row>
    <row r="608" spans="1:8" s="243" customFormat="1" ht="24.75" customHeight="1">
      <c r="A608" s="268" t="s">
        <v>99</v>
      </c>
      <c r="B608" s="261"/>
      <c r="C608" s="266"/>
      <c r="D608" s="263"/>
      <c r="E608" s="269" t="s">
        <v>1019</v>
      </c>
      <c r="F608" s="270"/>
      <c r="G608" s="271"/>
      <c r="H608" s="267"/>
    </row>
    <row r="609" spans="1:8" s="243" customFormat="1" ht="24.75" customHeight="1">
      <c r="A609" s="268" t="s">
        <v>100</v>
      </c>
      <c r="B609" s="261"/>
      <c r="C609" s="266"/>
      <c r="D609" s="263"/>
      <c r="E609" s="269" t="s">
        <v>1020</v>
      </c>
      <c r="F609" s="270"/>
      <c r="G609" s="271"/>
      <c r="H609" s="267"/>
    </row>
    <row r="610" spans="1:8" s="243" customFormat="1" ht="24.75" customHeight="1">
      <c r="A610" s="268" t="s">
        <v>101</v>
      </c>
      <c r="B610" s="261"/>
      <c r="C610" s="266"/>
      <c r="D610" s="263"/>
      <c r="E610" s="269" t="s">
        <v>1021</v>
      </c>
      <c r="F610" s="270"/>
      <c r="G610" s="271"/>
      <c r="H610" s="267"/>
    </row>
    <row r="611" spans="1:8" s="243" customFormat="1" ht="24.75" customHeight="1">
      <c r="A611" s="268" t="s">
        <v>1022</v>
      </c>
      <c r="B611" s="261"/>
      <c r="C611" s="266"/>
      <c r="D611" s="263"/>
      <c r="E611" s="269" t="s">
        <v>1023</v>
      </c>
      <c r="F611" s="270"/>
      <c r="G611" s="271"/>
      <c r="H611" s="267"/>
    </row>
    <row r="612" spans="1:8" s="243" customFormat="1" ht="24.75" customHeight="1">
      <c r="A612" s="268" t="s">
        <v>1024</v>
      </c>
      <c r="B612" s="261"/>
      <c r="C612" s="266"/>
      <c r="D612" s="263"/>
      <c r="E612" s="264" t="s">
        <v>1025</v>
      </c>
      <c r="F612" s="270"/>
      <c r="G612" s="271"/>
      <c r="H612" s="267"/>
    </row>
    <row r="613" spans="1:8" s="243" customFormat="1" ht="24.75" customHeight="1">
      <c r="A613" s="268" t="s">
        <v>1026</v>
      </c>
      <c r="B613" s="261"/>
      <c r="C613" s="266"/>
      <c r="D613" s="263"/>
      <c r="E613" s="269" t="s">
        <v>1027</v>
      </c>
      <c r="F613" s="270"/>
      <c r="G613" s="271"/>
      <c r="H613" s="267"/>
    </row>
    <row r="614" spans="1:8" s="243" customFormat="1" ht="24.75" customHeight="1">
      <c r="A614" s="268" t="s">
        <v>1028</v>
      </c>
      <c r="B614" s="261"/>
      <c r="C614" s="266"/>
      <c r="D614" s="263"/>
      <c r="E614" s="269" t="s">
        <v>99</v>
      </c>
      <c r="F614" s="270"/>
      <c r="G614" s="271"/>
      <c r="H614" s="267"/>
    </row>
    <row r="615" spans="1:8" s="243" customFormat="1" ht="24.75" customHeight="1">
      <c r="A615" s="268" t="s">
        <v>1029</v>
      </c>
      <c r="B615" s="261"/>
      <c r="C615" s="266"/>
      <c r="D615" s="263"/>
      <c r="E615" s="269" t="s">
        <v>100</v>
      </c>
      <c r="F615" s="270"/>
      <c r="G615" s="271"/>
      <c r="H615" s="267"/>
    </row>
    <row r="616" spans="1:8" s="243" customFormat="1" ht="24.75" customHeight="1">
      <c r="A616" s="268" t="s">
        <v>1030</v>
      </c>
      <c r="B616" s="261"/>
      <c r="C616" s="266"/>
      <c r="D616" s="263"/>
      <c r="E616" s="269" t="s">
        <v>101</v>
      </c>
      <c r="F616" s="270"/>
      <c r="G616" s="271"/>
      <c r="H616" s="267"/>
    </row>
    <row r="617" spans="1:8" s="243" customFormat="1" ht="24.75" customHeight="1">
      <c r="A617" s="268" t="s">
        <v>1031</v>
      </c>
      <c r="B617" s="261">
        <v>3</v>
      </c>
      <c r="C617" s="266">
        <v>1</v>
      </c>
      <c r="D617" s="263">
        <f>C617/B617</f>
        <v>0.3333333333333333</v>
      </c>
      <c r="E617" s="269" t="s">
        <v>1032</v>
      </c>
      <c r="F617" s="270"/>
      <c r="G617" s="271"/>
      <c r="H617" s="267"/>
    </row>
    <row r="618" spans="1:8" s="243" customFormat="1" ht="24.75" customHeight="1">
      <c r="A618" s="268" t="s">
        <v>1033</v>
      </c>
      <c r="B618" s="261"/>
      <c r="C618" s="266"/>
      <c r="D618" s="263"/>
      <c r="E618" s="269" t="s">
        <v>1034</v>
      </c>
      <c r="F618" s="270"/>
      <c r="G618" s="271"/>
      <c r="H618" s="267"/>
    </row>
    <row r="619" spans="1:8" s="243" customFormat="1" ht="24.75" customHeight="1">
      <c r="A619" s="268" t="s">
        <v>1035</v>
      </c>
      <c r="B619" s="261"/>
      <c r="C619" s="266"/>
      <c r="D619" s="263"/>
      <c r="E619" s="269" t="s">
        <v>1036</v>
      </c>
      <c r="F619" s="270"/>
      <c r="G619" s="271"/>
      <c r="H619" s="267"/>
    </row>
    <row r="620" spans="1:8" s="243" customFormat="1" ht="24.75" customHeight="1">
      <c r="A620" s="268" t="s">
        <v>1037</v>
      </c>
      <c r="B620" s="261"/>
      <c r="C620" s="266"/>
      <c r="D620" s="263"/>
      <c r="E620" s="269" t="s">
        <v>1038</v>
      </c>
      <c r="F620" s="270"/>
      <c r="G620" s="271"/>
      <c r="H620" s="267"/>
    </row>
    <row r="621" spans="1:8" s="243" customFormat="1" ht="24.75" customHeight="1">
      <c r="A621" s="268" t="s">
        <v>1039</v>
      </c>
      <c r="B621" s="261"/>
      <c r="C621" s="266"/>
      <c r="D621" s="263"/>
      <c r="E621" s="269" t="s">
        <v>1040</v>
      </c>
      <c r="F621" s="270"/>
      <c r="G621" s="271"/>
      <c r="H621" s="267"/>
    </row>
    <row r="622" spans="1:8" s="243" customFormat="1" ht="24.75" customHeight="1">
      <c r="A622" s="268" t="s">
        <v>1041</v>
      </c>
      <c r="B622" s="261"/>
      <c r="C622" s="266"/>
      <c r="D622" s="263"/>
      <c r="E622" s="269" t="s">
        <v>1042</v>
      </c>
      <c r="F622" s="270"/>
      <c r="G622" s="271"/>
      <c r="H622" s="267"/>
    </row>
    <row r="623" spans="1:8" s="243" customFormat="1" ht="24.75" customHeight="1">
      <c r="A623" s="268" t="s">
        <v>1043</v>
      </c>
      <c r="B623" s="261"/>
      <c r="C623" s="266"/>
      <c r="D623" s="263"/>
      <c r="E623" s="269" t="s">
        <v>1044</v>
      </c>
      <c r="F623" s="270"/>
      <c r="G623" s="271"/>
      <c r="H623" s="267"/>
    </row>
    <row r="624" spans="1:8" s="243" customFormat="1" ht="24.75" customHeight="1">
      <c r="A624" s="268" t="s">
        <v>1045</v>
      </c>
      <c r="B624" s="261"/>
      <c r="C624" s="266"/>
      <c r="D624" s="263"/>
      <c r="E624" s="269" t="s">
        <v>1046</v>
      </c>
      <c r="F624" s="270"/>
      <c r="G624" s="271"/>
      <c r="H624" s="267"/>
    </row>
    <row r="625" spans="1:8" s="243" customFormat="1" ht="24.75" customHeight="1">
      <c r="A625" s="268" t="s">
        <v>1047</v>
      </c>
      <c r="B625" s="261"/>
      <c r="C625" s="266"/>
      <c r="D625" s="263"/>
      <c r="E625" s="269" t="s">
        <v>1048</v>
      </c>
      <c r="F625" s="270"/>
      <c r="G625" s="271"/>
      <c r="H625" s="267"/>
    </row>
    <row r="626" spans="1:8" s="243" customFormat="1" ht="24.75" customHeight="1">
      <c r="A626" s="268" t="s">
        <v>1049</v>
      </c>
      <c r="B626" s="261"/>
      <c r="C626" s="266"/>
      <c r="D626" s="263"/>
      <c r="E626" s="269" t="s">
        <v>114</v>
      </c>
      <c r="F626" s="270"/>
      <c r="G626" s="271"/>
      <c r="H626" s="267"/>
    </row>
    <row r="627" spans="1:8" s="243" customFormat="1" ht="24.75" customHeight="1">
      <c r="A627" s="268" t="s">
        <v>1050</v>
      </c>
      <c r="B627" s="261"/>
      <c r="C627" s="266"/>
      <c r="D627" s="263"/>
      <c r="E627" s="269" t="s">
        <v>1051</v>
      </c>
      <c r="F627" s="270"/>
      <c r="G627" s="271"/>
      <c r="H627" s="267"/>
    </row>
    <row r="628" spans="1:8" s="243" customFormat="1" ht="24.75" customHeight="1">
      <c r="A628" s="268" t="s">
        <v>1052</v>
      </c>
      <c r="B628" s="261"/>
      <c r="C628" s="266"/>
      <c r="D628" s="263"/>
      <c r="E628" s="269" t="s">
        <v>1053</v>
      </c>
      <c r="F628" s="270"/>
      <c r="G628" s="271"/>
      <c r="H628" s="267"/>
    </row>
    <row r="629" spans="1:8" s="243" customFormat="1" ht="24.75" customHeight="1">
      <c r="A629" s="268" t="s">
        <v>1054</v>
      </c>
      <c r="B629" s="261"/>
      <c r="C629" s="266"/>
      <c r="D629" s="263"/>
      <c r="E629" s="269" t="s">
        <v>99</v>
      </c>
      <c r="F629" s="270"/>
      <c r="G629" s="271"/>
      <c r="H629" s="267"/>
    </row>
    <row r="630" spans="1:8" s="243" customFormat="1" ht="24.75" customHeight="1">
      <c r="A630" s="268" t="s">
        <v>1055</v>
      </c>
      <c r="B630" s="261"/>
      <c r="C630" s="266"/>
      <c r="D630" s="263"/>
      <c r="E630" s="269" t="s">
        <v>100</v>
      </c>
      <c r="F630" s="270"/>
      <c r="G630" s="271"/>
      <c r="H630" s="267"/>
    </row>
    <row r="631" spans="1:8" s="243" customFormat="1" ht="24.75" customHeight="1">
      <c r="A631" s="268" t="s">
        <v>1056</v>
      </c>
      <c r="B631" s="261"/>
      <c r="C631" s="266"/>
      <c r="D631" s="263"/>
      <c r="E631" s="269" t="s">
        <v>101</v>
      </c>
      <c r="F631" s="270"/>
      <c r="G631" s="271"/>
      <c r="H631" s="267"/>
    </row>
    <row r="632" spans="1:8" s="243" customFormat="1" ht="24.75" customHeight="1">
      <c r="A632" s="268" t="s">
        <v>1057</v>
      </c>
      <c r="B632" s="261"/>
      <c r="C632" s="266"/>
      <c r="D632" s="263"/>
      <c r="E632" s="269" t="s">
        <v>1058</v>
      </c>
      <c r="F632" s="270"/>
      <c r="G632" s="271"/>
      <c r="H632" s="267"/>
    </row>
    <row r="633" spans="1:8" s="243" customFormat="1" ht="24.75" customHeight="1">
      <c r="A633" s="268" t="s">
        <v>1059</v>
      </c>
      <c r="B633" s="261">
        <f>SUM(B634:B642)</f>
        <v>2</v>
      </c>
      <c r="C633" s="266"/>
      <c r="D633" s="263">
        <f>C633/B633</f>
        <v>0</v>
      </c>
      <c r="E633" s="269" t="s">
        <v>1060</v>
      </c>
      <c r="F633" s="270"/>
      <c r="G633" s="271"/>
      <c r="H633" s="267"/>
    </row>
    <row r="634" spans="1:8" s="243" customFormat="1" ht="24.75" customHeight="1">
      <c r="A634" s="268" t="s">
        <v>1061</v>
      </c>
      <c r="B634" s="261"/>
      <c r="C634" s="266"/>
      <c r="D634" s="263"/>
      <c r="E634" s="269" t="s">
        <v>1062</v>
      </c>
      <c r="F634" s="270"/>
      <c r="G634" s="271"/>
      <c r="H634" s="267"/>
    </row>
    <row r="635" spans="1:8" s="243" customFormat="1" ht="24.75" customHeight="1">
      <c r="A635" s="268" t="s">
        <v>1063</v>
      </c>
      <c r="B635" s="261"/>
      <c r="C635" s="266"/>
      <c r="D635" s="263"/>
      <c r="E635" s="269" t="s">
        <v>1064</v>
      </c>
      <c r="F635" s="270"/>
      <c r="G635" s="271"/>
      <c r="H635" s="267"/>
    </row>
    <row r="636" spans="1:8" s="243" customFormat="1" ht="24.75" customHeight="1">
      <c r="A636" s="268" t="s">
        <v>1065</v>
      </c>
      <c r="B636" s="261"/>
      <c r="C636" s="266"/>
      <c r="D636" s="263"/>
      <c r="E636" s="269" t="s">
        <v>1066</v>
      </c>
      <c r="F636" s="270"/>
      <c r="G636" s="271"/>
      <c r="H636" s="267"/>
    </row>
    <row r="637" spans="1:8" s="243" customFormat="1" ht="24.75" customHeight="1">
      <c r="A637" s="268" t="s">
        <v>1067</v>
      </c>
      <c r="B637" s="261">
        <v>2</v>
      </c>
      <c r="C637" s="266"/>
      <c r="D637" s="263">
        <f>C637/B637</f>
        <v>0</v>
      </c>
      <c r="E637" s="269" t="s">
        <v>1068</v>
      </c>
      <c r="F637" s="270"/>
      <c r="G637" s="271"/>
      <c r="H637" s="267"/>
    </row>
    <row r="638" spans="1:8" s="243" customFormat="1" ht="24.75" customHeight="1">
      <c r="A638" s="268" t="s">
        <v>1069</v>
      </c>
      <c r="B638" s="261"/>
      <c r="C638" s="266"/>
      <c r="D638" s="263"/>
      <c r="E638" s="269" t="s">
        <v>1070</v>
      </c>
      <c r="F638" s="270"/>
      <c r="G638" s="271"/>
      <c r="H638" s="267"/>
    </row>
    <row r="639" spans="1:8" s="243" customFormat="1" ht="24.75" customHeight="1">
      <c r="A639" s="268" t="s">
        <v>1071</v>
      </c>
      <c r="B639" s="261"/>
      <c r="C639" s="266"/>
      <c r="D639" s="263"/>
      <c r="E639" s="269" t="s">
        <v>1072</v>
      </c>
      <c r="F639" s="270"/>
      <c r="G639" s="271"/>
      <c r="H639" s="267"/>
    </row>
    <row r="640" spans="1:8" s="243" customFormat="1" ht="24.75" customHeight="1">
      <c r="A640" s="268" t="s">
        <v>1073</v>
      </c>
      <c r="B640" s="261"/>
      <c r="C640" s="266"/>
      <c r="D640" s="263"/>
      <c r="E640" s="269" t="s">
        <v>114</v>
      </c>
      <c r="F640" s="270"/>
      <c r="G640" s="271"/>
      <c r="H640" s="267"/>
    </row>
    <row r="641" spans="1:8" s="243" customFormat="1" ht="24.75" customHeight="1">
      <c r="A641" s="268" t="s">
        <v>1074</v>
      </c>
      <c r="B641" s="261"/>
      <c r="C641" s="266"/>
      <c r="D641" s="263"/>
      <c r="E641" s="269" t="s">
        <v>1075</v>
      </c>
      <c r="F641" s="270"/>
      <c r="G641" s="271"/>
      <c r="H641" s="267"/>
    </row>
    <row r="642" spans="1:8" s="243" customFormat="1" ht="24.75" customHeight="1">
      <c r="A642" s="268" t="s">
        <v>1076</v>
      </c>
      <c r="B642" s="261"/>
      <c r="C642" s="266"/>
      <c r="D642" s="263"/>
      <c r="E642" s="269" t="s">
        <v>1077</v>
      </c>
      <c r="F642" s="270"/>
      <c r="G642" s="271"/>
      <c r="H642" s="267"/>
    </row>
    <row r="643" spans="1:8" s="243" customFormat="1" ht="24.75" customHeight="1">
      <c r="A643" s="268" t="s">
        <v>1078</v>
      </c>
      <c r="B643" s="261">
        <f>SUM(B644:B650)</f>
        <v>620</v>
      </c>
      <c r="C643" s="266">
        <f>SUM(C644:C650)</f>
        <v>565</v>
      </c>
      <c r="D643" s="263">
        <f>C643/B643</f>
        <v>0.9112903225806451</v>
      </c>
      <c r="E643" s="269" t="s">
        <v>1079</v>
      </c>
      <c r="F643" s="270"/>
      <c r="G643" s="271"/>
      <c r="H643" s="267"/>
    </row>
    <row r="644" spans="1:8" s="243" customFormat="1" ht="24.75" customHeight="1">
      <c r="A644" s="268" t="s">
        <v>1080</v>
      </c>
      <c r="B644" s="261">
        <v>33</v>
      </c>
      <c r="C644" s="266">
        <v>26</v>
      </c>
      <c r="D644" s="263">
        <f>C644/B644</f>
        <v>0.7878787878787878</v>
      </c>
      <c r="E644" s="269" t="s">
        <v>1081</v>
      </c>
      <c r="F644" s="270"/>
      <c r="G644" s="271"/>
      <c r="H644" s="267"/>
    </row>
    <row r="645" spans="1:8" s="243" customFormat="1" ht="24.75" customHeight="1">
      <c r="A645" s="268" t="s">
        <v>1082</v>
      </c>
      <c r="B645" s="261">
        <v>82</v>
      </c>
      <c r="C645" s="266">
        <v>72</v>
      </c>
      <c r="D645" s="263">
        <f>C645/B645</f>
        <v>0.8780487804878049</v>
      </c>
      <c r="E645" s="269" t="s">
        <v>1083</v>
      </c>
      <c r="F645" s="270"/>
      <c r="G645" s="271"/>
      <c r="H645" s="267"/>
    </row>
    <row r="646" spans="1:8" s="243" customFormat="1" ht="24.75" customHeight="1">
      <c r="A646" s="268" t="s">
        <v>1084</v>
      </c>
      <c r="B646" s="261">
        <v>420</v>
      </c>
      <c r="C646" s="266">
        <v>392</v>
      </c>
      <c r="D646" s="263">
        <f>C646/B646</f>
        <v>0.9333333333333333</v>
      </c>
      <c r="E646" s="269" t="s">
        <v>1085</v>
      </c>
      <c r="F646" s="270"/>
      <c r="G646" s="271"/>
      <c r="H646" s="267"/>
    </row>
    <row r="647" spans="1:8" s="243" customFormat="1" ht="24.75" customHeight="1">
      <c r="A647" s="268" t="s">
        <v>1086</v>
      </c>
      <c r="B647" s="261"/>
      <c r="C647" s="266"/>
      <c r="D647" s="263"/>
      <c r="E647" s="269" t="s">
        <v>1087</v>
      </c>
      <c r="F647" s="270"/>
      <c r="G647" s="271"/>
      <c r="H647" s="267"/>
    </row>
    <row r="648" spans="1:8" s="243" customFormat="1" ht="24.75" customHeight="1">
      <c r="A648" s="268" t="s">
        <v>1088</v>
      </c>
      <c r="B648" s="261">
        <v>52</v>
      </c>
      <c r="C648" s="266">
        <v>49</v>
      </c>
      <c r="D648" s="263">
        <f>C648/B648</f>
        <v>0.9423076923076923</v>
      </c>
      <c r="E648" s="269" t="s">
        <v>1089</v>
      </c>
      <c r="F648" s="270"/>
      <c r="G648" s="271"/>
      <c r="H648" s="267"/>
    </row>
    <row r="649" spans="1:8" s="243" customFormat="1" ht="24.75" customHeight="1">
      <c r="A649" s="268" t="s">
        <v>1090</v>
      </c>
      <c r="B649" s="261">
        <v>20</v>
      </c>
      <c r="C649" s="266">
        <v>15</v>
      </c>
      <c r="D649" s="263">
        <f>C649/B649</f>
        <v>0.75</v>
      </c>
      <c r="E649" s="269" t="s">
        <v>1091</v>
      </c>
      <c r="F649" s="270"/>
      <c r="G649" s="273"/>
      <c r="H649" s="267"/>
    </row>
    <row r="650" spans="1:8" s="243" customFormat="1" ht="24.75" customHeight="1">
      <c r="A650" s="268" t="s">
        <v>1092</v>
      </c>
      <c r="B650" s="261">
        <v>13</v>
      </c>
      <c r="C650" s="266">
        <v>11</v>
      </c>
      <c r="D650" s="263">
        <f>C650/B650</f>
        <v>0.8461538461538461</v>
      </c>
      <c r="E650" s="269" t="s">
        <v>1093</v>
      </c>
      <c r="F650" s="270"/>
      <c r="G650" s="273"/>
      <c r="H650" s="267"/>
    </row>
    <row r="651" spans="1:8" s="243" customFormat="1" ht="24.75" customHeight="1">
      <c r="A651" s="268" t="s">
        <v>1094</v>
      </c>
      <c r="B651" s="261">
        <f>SUM(B652:B656)</f>
        <v>21</v>
      </c>
      <c r="C651" s="266">
        <f>SUM(C652:C656)</f>
        <v>18</v>
      </c>
      <c r="D651" s="263">
        <f>C651/B651</f>
        <v>0.8571428571428571</v>
      </c>
      <c r="E651" s="269" t="s">
        <v>1095</v>
      </c>
      <c r="F651" s="270"/>
      <c r="G651" s="273"/>
      <c r="H651" s="267"/>
    </row>
    <row r="652" spans="1:8" s="243" customFormat="1" ht="24.75" customHeight="1">
      <c r="A652" s="268" t="s">
        <v>1096</v>
      </c>
      <c r="B652" s="261">
        <v>21</v>
      </c>
      <c r="C652" s="266">
        <v>18</v>
      </c>
      <c r="D652" s="263">
        <f>C652/B652</f>
        <v>0.8571428571428571</v>
      </c>
      <c r="E652" s="269" t="s">
        <v>1097</v>
      </c>
      <c r="F652" s="270"/>
      <c r="G652" s="273"/>
      <c r="H652" s="267"/>
    </row>
    <row r="653" spans="1:8" s="243" customFormat="1" ht="24.75" customHeight="1">
      <c r="A653" s="268" t="s">
        <v>1098</v>
      </c>
      <c r="B653" s="261"/>
      <c r="C653" s="266"/>
      <c r="D653" s="263"/>
      <c r="E653" s="269" t="s">
        <v>1099</v>
      </c>
      <c r="F653" s="270"/>
      <c r="G653" s="273"/>
      <c r="H653" s="267"/>
    </row>
    <row r="654" spans="1:8" s="243" customFormat="1" ht="24.75" customHeight="1">
      <c r="A654" s="268" t="s">
        <v>1100</v>
      </c>
      <c r="B654" s="261"/>
      <c r="C654" s="266"/>
      <c r="D654" s="263"/>
      <c r="E654" s="269" t="s">
        <v>1101</v>
      </c>
      <c r="F654" s="270"/>
      <c r="G654" s="273"/>
      <c r="H654" s="267"/>
    </row>
    <row r="655" spans="1:8" s="243" customFormat="1" ht="24.75" customHeight="1">
      <c r="A655" s="268" t="s">
        <v>1102</v>
      </c>
      <c r="B655" s="261"/>
      <c r="C655" s="266"/>
      <c r="D655" s="263"/>
      <c r="E655" s="269" t="s">
        <v>1103</v>
      </c>
      <c r="F655" s="270"/>
      <c r="G655" s="273"/>
      <c r="H655" s="267"/>
    </row>
    <row r="656" spans="1:8" s="243" customFormat="1" ht="24.75" customHeight="1">
      <c r="A656" s="268" t="s">
        <v>1104</v>
      </c>
      <c r="B656" s="261"/>
      <c r="C656" s="266"/>
      <c r="D656" s="263"/>
      <c r="E656" s="269" t="s">
        <v>1105</v>
      </c>
      <c r="F656" s="270"/>
      <c r="G656" s="273"/>
      <c r="H656" s="267"/>
    </row>
    <row r="657" spans="1:8" s="243" customFormat="1" ht="24.75" customHeight="1">
      <c r="A657" s="268" t="s">
        <v>1106</v>
      </c>
      <c r="B657" s="261">
        <f>SUM(B658:B663)</f>
        <v>134</v>
      </c>
      <c r="C657" s="266">
        <f>SUM(C658:C663)</f>
        <v>122</v>
      </c>
      <c r="D657" s="263">
        <f>C657/B657</f>
        <v>0.9104477611940298</v>
      </c>
      <c r="E657" s="269" t="s">
        <v>1107</v>
      </c>
      <c r="F657" s="270"/>
      <c r="G657" s="273"/>
      <c r="H657" s="267"/>
    </row>
    <row r="658" spans="1:8" s="243" customFormat="1" ht="24.75" customHeight="1">
      <c r="A658" s="268" t="s">
        <v>1108</v>
      </c>
      <c r="B658" s="261">
        <v>55</v>
      </c>
      <c r="C658" s="266">
        <v>47</v>
      </c>
      <c r="D658" s="263">
        <f>C658/B658</f>
        <v>0.8545454545454545</v>
      </c>
      <c r="E658" s="269" t="s">
        <v>1109</v>
      </c>
      <c r="F658" s="270"/>
      <c r="G658" s="273"/>
      <c r="H658" s="267"/>
    </row>
    <row r="659" spans="1:8" s="243" customFormat="1" ht="24.75" customHeight="1">
      <c r="A659" s="268" t="s">
        <v>1110</v>
      </c>
      <c r="B659" s="261"/>
      <c r="C659" s="266"/>
      <c r="D659" s="263"/>
      <c r="E659" s="269" t="s">
        <v>1111</v>
      </c>
      <c r="F659" s="270"/>
      <c r="G659" s="273"/>
      <c r="H659" s="267"/>
    </row>
    <row r="660" spans="1:8" s="243" customFormat="1" ht="24.75" customHeight="1">
      <c r="A660" s="268" t="s">
        <v>1112</v>
      </c>
      <c r="B660" s="261"/>
      <c r="C660" s="266"/>
      <c r="D660" s="263"/>
      <c r="E660" s="269" t="s">
        <v>1113</v>
      </c>
      <c r="F660" s="270"/>
      <c r="G660" s="273"/>
      <c r="H660" s="267"/>
    </row>
    <row r="661" spans="1:8" s="243" customFormat="1" ht="24.75" customHeight="1">
      <c r="A661" s="268" t="s">
        <v>1114</v>
      </c>
      <c r="B661" s="261">
        <v>53</v>
      </c>
      <c r="C661" s="266">
        <v>49</v>
      </c>
      <c r="D661" s="263">
        <f>C661/B661</f>
        <v>0.9245283018867925</v>
      </c>
      <c r="E661" s="269" t="s">
        <v>1115</v>
      </c>
      <c r="F661" s="270"/>
      <c r="G661" s="273"/>
      <c r="H661" s="267"/>
    </row>
    <row r="662" spans="1:8" s="243" customFormat="1" ht="24.75" customHeight="1">
      <c r="A662" s="268" t="s">
        <v>1116</v>
      </c>
      <c r="B662" s="261"/>
      <c r="C662" s="266"/>
      <c r="D662" s="263"/>
      <c r="E662" s="269" t="s">
        <v>1117</v>
      </c>
      <c r="F662" s="270"/>
      <c r="G662" s="273"/>
      <c r="H662" s="267"/>
    </row>
    <row r="663" spans="1:8" s="243" customFormat="1" ht="24.75" customHeight="1">
      <c r="A663" s="268" t="s">
        <v>1118</v>
      </c>
      <c r="B663" s="261">
        <v>26</v>
      </c>
      <c r="C663" s="266">
        <v>26</v>
      </c>
      <c r="D663" s="263">
        <f>C663/B663</f>
        <v>1</v>
      </c>
      <c r="E663" s="269" t="s">
        <v>1119</v>
      </c>
      <c r="F663" s="270"/>
      <c r="G663" s="273"/>
      <c r="H663" s="267"/>
    </row>
    <row r="664" spans="1:8" s="243" customFormat="1" ht="24.75" customHeight="1">
      <c r="A664" s="268" t="s">
        <v>1120</v>
      </c>
      <c r="B664" s="261"/>
      <c r="C664" s="266"/>
      <c r="D664" s="263"/>
      <c r="E664" s="269" t="s">
        <v>1121</v>
      </c>
      <c r="F664" s="270"/>
      <c r="G664" s="273"/>
      <c r="H664" s="267"/>
    </row>
    <row r="665" spans="1:8" s="243" customFormat="1" ht="24.75" customHeight="1">
      <c r="A665" s="268" t="s">
        <v>99</v>
      </c>
      <c r="B665" s="261"/>
      <c r="C665" s="266"/>
      <c r="D665" s="263"/>
      <c r="E665" s="274" t="s">
        <v>1122</v>
      </c>
      <c r="F665" s="270">
        <f>F666+F678</f>
        <v>208</v>
      </c>
      <c r="G665" s="270">
        <f>G666+G678</f>
        <v>194</v>
      </c>
      <c r="H665" s="267">
        <f>G665/F665</f>
        <v>0.9326923076923077</v>
      </c>
    </row>
    <row r="666" spans="1:8" s="243" customFormat="1" ht="24.75" customHeight="1">
      <c r="A666" s="268" t="s">
        <v>100</v>
      </c>
      <c r="B666" s="261"/>
      <c r="C666" s="266"/>
      <c r="D666" s="263"/>
      <c r="E666" s="274" t="s">
        <v>1123</v>
      </c>
      <c r="F666" s="270">
        <f>F672</f>
        <v>60</v>
      </c>
      <c r="G666" s="270">
        <f>SUM(G667:G677)</f>
        <v>49</v>
      </c>
      <c r="H666" s="267">
        <f>G666/F666</f>
        <v>0.8166666666666667</v>
      </c>
    </row>
    <row r="667" spans="1:8" s="243" customFormat="1" ht="24.75" customHeight="1">
      <c r="A667" s="268" t="s">
        <v>101</v>
      </c>
      <c r="B667" s="261"/>
      <c r="C667" s="266"/>
      <c r="D667" s="263"/>
      <c r="E667" s="274" t="s">
        <v>99</v>
      </c>
      <c r="F667" s="270"/>
      <c r="G667" s="270"/>
      <c r="H667" s="267"/>
    </row>
    <row r="668" spans="1:8" s="243" customFormat="1" ht="24.75" customHeight="1">
      <c r="A668" s="268" t="s">
        <v>1124</v>
      </c>
      <c r="B668" s="261"/>
      <c r="C668" s="266"/>
      <c r="D668" s="263"/>
      <c r="E668" s="274" t="s">
        <v>100</v>
      </c>
      <c r="F668" s="270"/>
      <c r="G668" s="270"/>
      <c r="H668" s="267"/>
    </row>
    <row r="669" spans="1:8" s="243" customFormat="1" ht="24.75" customHeight="1">
      <c r="A669" s="268" t="s">
        <v>1125</v>
      </c>
      <c r="B669" s="261"/>
      <c r="C669" s="266"/>
      <c r="D669" s="263"/>
      <c r="E669" s="274" t="s">
        <v>101</v>
      </c>
      <c r="F669" s="270"/>
      <c r="G669" s="270"/>
      <c r="H669" s="267"/>
    </row>
    <row r="670" spans="1:8" s="243" customFormat="1" ht="24.75" customHeight="1">
      <c r="A670" s="268" t="s">
        <v>1126</v>
      </c>
      <c r="B670" s="261"/>
      <c r="C670" s="266"/>
      <c r="D670" s="263"/>
      <c r="E670" s="274" t="s">
        <v>1127</v>
      </c>
      <c r="F670" s="270"/>
      <c r="G670" s="270"/>
      <c r="H670" s="267"/>
    </row>
    <row r="671" spans="1:8" s="243" customFormat="1" ht="24.75" customHeight="1">
      <c r="A671" s="268" t="s">
        <v>1128</v>
      </c>
      <c r="B671" s="261"/>
      <c r="C671" s="266"/>
      <c r="D671" s="263"/>
      <c r="E671" s="274" t="s">
        <v>716</v>
      </c>
      <c r="F671" s="270"/>
      <c r="G671" s="270"/>
      <c r="H671" s="267"/>
    </row>
    <row r="672" spans="1:8" s="243" customFormat="1" ht="24.75" customHeight="1">
      <c r="A672" s="268" t="s">
        <v>1129</v>
      </c>
      <c r="B672" s="261"/>
      <c r="C672" s="266"/>
      <c r="D672" s="263"/>
      <c r="E672" s="274" t="s">
        <v>1130</v>
      </c>
      <c r="F672" s="270">
        <v>60</v>
      </c>
      <c r="G672" s="270">
        <v>49</v>
      </c>
      <c r="H672" s="267">
        <f>G672/F672</f>
        <v>0.8166666666666667</v>
      </c>
    </row>
    <row r="673" spans="1:8" s="243" customFormat="1" ht="24.75" customHeight="1">
      <c r="A673" s="268" t="s">
        <v>1131</v>
      </c>
      <c r="B673" s="261"/>
      <c r="C673" s="266"/>
      <c r="D673" s="263"/>
      <c r="E673" s="274" t="s">
        <v>1132</v>
      </c>
      <c r="F673" s="270"/>
      <c r="G673" s="270"/>
      <c r="H673" s="267"/>
    </row>
    <row r="674" spans="1:8" s="243" customFormat="1" ht="24.75" customHeight="1">
      <c r="A674" s="268" t="s">
        <v>1133</v>
      </c>
      <c r="B674" s="261"/>
      <c r="C674" s="266"/>
      <c r="D674" s="263"/>
      <c r="E674" s="274" t="s">
        <v>1134</v>
      </c>
      <c r="F674" s="270"/>
      <c r="G674" s="270"/>
      <c r="H674" s="267"/>
    </row>
    <row r="675" spans="1:8" s="243" customFormat="1" ht="24.75" customHeight="1">
      <c r="A675" s="268" t="s">
        <v>1135</v>
      </c>
      <c r="B675" s="261"/>
      <c r="C675" s="266"/>
      <c r="D675" s="263"/>
      <c r="E675" s="274" t="s">
        <v>1136</v>
      </c>
      <c r="F675" s="270"/>
      <c r="G675" s="270"/>
      <c r="H675" s="267"/>
    </row>
    <row r="676" spans="1:8" s="243" customFormat="1" ht="24.75" customHeight="1">
      <c r="A676" s="268" t="s">
        <v>1137</v>
      </c>
      <c r="B676" s="261"/>
      <c r="C676" s="266"/>
      <c r="D676" s="263"/>
      <c r="E676" s="274" t="s">
        <v>114</v>
      </c>
      <c r="F676" s="270"/>
      <c r="G676" s="270"/>
      <c r="H676" s="267"/>
    </row>
    <row r="677" spans="1:8" s="243" customFormat="1" ht="24.75" customHeight="1">
      <c r="A677" s="268" t="s">
        <v>1138</v>
      </c>
      <c r="B677" s="261"/>
      <c r="C677" s="266"/>
      <c r="D677" s="263"/>
      <c r="E677" s="274" t="s">
        <v>1139</v>
      </c>
      <c r="F677" s="270"/>
      <c r="G677" s="270"/>
      <c r="H677" s="267"/>
    </row>
    <row r="678" spans="1:8" s="243" customFormat="1" ht="24.75" customHeight="1">
      <c r="A678" s="268" t="s">
        <v>1140</v>
      </c>
      <c r="B678" s="261"/>
      <c r="C678" s="266"/>
      <c r="D678" s="263"/>
      <c r="E678" s="274" t="s">
        <v>1141</v>
      </c>
      <c r="F678" s="270">
        <f>F683</f>
        <v>148</v>
      </c>
      <c r="G678" s="270">
        <f>SUM(G679:G683)</f>
        <v>145</v>
      </c>
      <c r="H678" s="267">
        <f>G678/F678</f>
        <v>0.9797297297297297</v>
      </c>
    </row>
    <row r="679" spans="1:8" s="243" customFormat="1" ht="24.75" customHeight="1">
      <c r="A679" s="268" t="s">
        <v>99</v>
      </c>
      <c r="B679" s="261"/>
      <c r="C679" s="266"/>
      <c r="D679" s="263"/>
      <c r="E679" s="274" t="s">
        <v>99</v>
      </c>
      <c r="F679" s="270"/>
      <c r="G679" s="270"/>
      <c r="H679" s="267"/>
    </row>
    <row r="680" spans="1:8" s="243" customFormat="1" ht="24.75" customHeight="1">
      <c r="A680" s="268" t="s">
        <v>100</v>
      </c>
      <c r="B680" s="261"/>
      <c r="C680" s="266"/>
      <c r="D680" s="263"/>
      <c r="E680" s="274" t="s">
        <v>100</v>
      </c>
      <c r="F680" s="275"/>
      <c r="G680" s="270"/>
      <c r="H680" s="267"/>
    </row>
    <row r="681" spans="1:8" s="243" customFormat="1" ht="24.75" customHeight="1">
      <c r="A681" s="268" t="s">
        <v>101</v>
      </c>
      <c r="B681" s="261"/>
      <c r="C681" s="266"/>
      <c r="D681" s="263"/>
      <c r="E681" s="274" t="s">
        <v>101</v>
      </c>
      <c r="F681" s="275"/>
      <c r="G681" s="270"/>
      <c r="H681" s="267"/>
    </row>
    <row r="682" spans="1:8" s="243" customFormat="1" ht="24.75" customHeight="1">
      <c r="A682" s="268" t="s">
        <v>1142</v>
      </c>
      <c r="B682" s="261"/>
      <c r="C682" s="266"/>
      <c r="D682" s="263"/>
      <c r="E682" s="274" t="s">
        <v>1143</v>
      </c>
      <c r="F682" s="275"/>
      <c r="G682" s="270"/>
      <c r="H682" s="267"/>
    </row>
    <row r="683" spans="1:8" s="243" customFormat="1" ht="24.75" customHeight="1">
      <c r="A683" s="268" t="s">
        <v>1144</v>
      </c>
      <c r="B683" s="261">
        <f>SUM(B684:B685)</f>
        <v>1896</v>
      </c>
      <c r="C683" s="266">
        <f>SUM(C684:C685)</f>
        <v>1742</v>
      </c>
      <c r="D683" s="263">
        <f>C683/B683</f>
        <v>0.9187763713080169</v>
      </c>
      <c r="E683" s="274" t="s">
        <v>1145</v>
      </c>
      <c r="F683" s="270">
        <v>148</v>
      </c>
      <c r="G683" s="270">
        <v>145</v>
      </c>
      <c r="H683" s="267">
        <f>G683/F683</f>
        <v>0.9797297297297297</v>
      </c>
    </row>
    <row r="684" spans="1:8" s="243" customFormat="1" ht="24.75" customHeight="1">
      <c r="A684" s="268" t="s">
        <v>1146</v>
      </c>
      <c r="B684" s="261">
        <v>96</v>
      </c>
      <c r="C684" s="266">
        <v>80</v>
      </c>
      <c r="D684" s="263">
        <f>C684/B684</f>
        <v>0.8333333333333334</v>
      </c>
      <c r="E684" s="264" t="s">
        <v>1147</v>
      </c>
      <c r="F684" s="270"/>
      <c r="G684" s="270"/>
      <c r="H684" s="267"/>
    </row>
    <row r="685" spans="1:8" s="243" customFormat="1" ht="24.75" customHeight="1">
      <c r="A685" s="268" t="s">
        <v>1148</v>
      </c>
      <c r="B685" s="261">
        <v>1800</v>
      </c>
      <c r="C685" s="266">
        <v>1662</v>
      </c>
      <c r="D685" s="263">
        <f>C685/B685</f>
        <v>0.9233333333333333</v>
      </c>
      <c r="E685" s="264" t="s">
        <v>1149</v>
      </c>
      <c r="F685" s="275"/>
      <c r="G685" s="275"/>
      <c r="H685" s="267"/>
    </row>
    <row r="686" spans="1:8" s="243" customFormat="1" ht="24.75" customHeight="1">
      <c r="A686" s="268" t="s">
        <v>1150</v>
      </c>
      <c r="B686" s="261">
        <f>SUM(B687:B688)</f>
        <v>10</v>
      </c>
      <c r="C686" s="266">
        <f>SUM(C687:C688)</f>
        <v>2</v>
      </c>
      <c r="D686" s="263">
        <f>C686/B686</f>
        <v>0.2</v>
      </c>
      <c r="E686" s="264" t="s">
        <v>1151</v>
      </c>
      <c r="F686" s="275"/>
      <c r="G686" s="275"/>
      <c r="H686" s="267"/>
    </row>
    <row r="687" spans="1:8" s="243" customFormat="1" ht="24.75" customHeight="1">
      <c r="A687" s="268" t="s">
        <v>1152</v>
      </c>
      <c r="B687" s="261">
        <v>10</v>
      </c>
      <c r="C687" s="266">
        <v>2</v>
      </c>
      <c r="D687" s="263">
        <f>C687/B687</f>
        <v>0.2</v>
      </c>
      <c r="E687" s="264" t="s">
        <v>1153</v>
      </c>
      <c r="F687" s="275"/>
      <c r="G687" s="275"/>
      <c r="H687" s="267"/>
    </row>
    <row r="688" spans="1:8" s="243" customFormat="1" ht="24.75" customHeight="1">
      <c r="A688" s="268" t="s">
        <v>1154</v>
      </c>
      <c r="B688" s="261"/>
      <c r="C688" s="266"/>
      <c r="D688" s="263"/>
      <c r="E688" s="264" t="s">
        <v>1155</v>
      </c>
      <c r="F688" s="275"/>
      <c r="G688" s="275"/>
      <c r="H688" s="267"/>
    </row>
    <row r="689" spans="1:8" s="243" customFormat="1" ht="24.75" customHeight="1">
      <c r="A689" s="268" t="s">
        <v>1156</v>
      </c>
      <c r="B689" s="261">
        <f>SUM(B690:B691)</f>
        <v>117</v>
      </c>
      <c r="C689" s="266">
        <f>SUM(C690:C691)</f>
        <v>96</v>
      </c>
      <c r="D689" s="263">
        <f>C689/B689</f>
        <v>0.8205128205128205</v>
      </c>
      <c r="E689" s="264" t="s">
        <v>1157</v>
      </c>
      <c r="F689" s="275"/>
      <c r="G689" s="275"/>
      <c r="H689" s="267"/>
    </row>
    <row r="690" spans="1:8" s="243" customFormat="1" ht="24.75" customHeight="1">
      <c r="A690" s="268" t="s">
        <v>1158</v>
      </c>
      <c r="B690" s="261">
        <v>17</v>
      </c>
      <c r="C690" s="266">
        <v>13</v>
      </c>
      <c r="D690" s="263">
        <f>C690/B690</f>
        <v>0.7647058823529411</v>
      </c>
      <c r="E690" s="264" t="s">
        <v>1159</v>
      </c>
      <c r="F690" s="275"/>
      <c r="G690" s="275"/>
      <c r="H690" s="267"/>
    </row>
    <row r="691" spans="1:8" s="243" customFormat="1" ht="24.75" customHeight="1">
      <c r="A691" s="268" t="s">
        <v>1160</v>
      </c>
      <c r="B691" s="261">
        <v>100</v>
      </c>
      <c r="C691" s="266">
        <v>83</v>
      </c>
      <c r="D691" s="263">
        <f>C691/B691</f>
        <v>0.83</v>
      </c>
      <c r="E691" s="264" t="s">
        <v>1161</v>
      </c>
      <c r="F691" s="275"/>
      <c r="G691" s="275"/>
      <c r="H691" s="267"/>
    </row>
    <row r="692" spans="1:8" s="243" customFormat="1" ht="24.75" customHeight="1">
      <c r="A692" s="268" t="s">
        <v>1162</v>
      </c>
      <c r="B692" s="261"/>
      <c r="C692" s="266"/>
      <c r="D692" s="263"/>
      <c r="E692" s="264" t="s">
        <v>1163</v>
      </c>
      <c r="F692" s="275"/>
      <c r="G692" s="275"/>
      <c r="H692" s="267"/>
    </row>
    <row r="693" spans="1:8" s="243" customFormat="1" ht="24.75" customHeight="1">
      <c r="A693" s="268" t="s">
        <v>1164</v>
      </c>
      <c r="B693" s="261"/>
      <c r="C693" s="266"/>
      <c r="D693" s="263"/>
      <c r="E693" s="264" t="s">
        <v>1165</v>
      </c>
      <c r="F693" s="276"/>
      <c r="G693" s="270"/>
      <c r="H693" s="270"/>
    </row>
    <row r="694" spans="1:8" s="243" customFormat="1" ht="24.75" customHeight="1">
      <c r="A694" s="268" t="s">
        <v>1166</v>
      </c>
      <c r="B694" s="261"/>
      <c r="C694" s="266"/>
      <c r="D694" s="263"/>
      <c r="E694" s="264" t="s">
        <v>1167</v>
      </c>
      <c r="F694" s="270"/>
      <c r="G694" s="275"/>
      <c r="H694" s="277"/>
    </row>
    <row r="695" spans="1:8" s="243" customFormat="1" ht="24.75" customHeight="1">
      <c r="A695" s="268" t="s">
        <v>1168</v>
      </c>
      <c r="B695" s="261">
        <f>SUM(B696:B697)</f>
        <v>455</v>
      </c>
      <c r="C695" s="266">
        <f>SUM(C696:C697)</f>
        <v>432</v>
      </c>
      <c r="D695" s="263">
        <f>C695/B695</f>
        <v>0.9494505494505494</v>
      </c>
      <c r="E695" s="264" t="s">
        <v>868</v>
      </c>
      <c r="F695" s="270"/>
      <c r="G695" s="275"/>
      <c r="H695" s="277"/>
    </row>
    <row r="696" spans="1:8" s="243" customFormat="1" ht="24.75" customHeight="1">
      <c r="A696" s="268" t="s">
        <v>1169</v>
      </c>
      <c r="B696" s="261">
        <v>6</v>
      </c>
      <c r="C696" s="266">
        <v>4</v>
      </c>
      <c r="D696" s="263">
        <f>C696/B696</f>
        <v>0.6666666666666666</v>
      </c>
      <c r="E696" s="269"/>
      <c r="F696" s="264"/>
      <c r="G696" s="264"/>
      <c r="H696" s="278"/>
    </row>
    <row r="697" spans="1:8" s="243" customFormat="1" ht="24.75" customHeight="1">
      <c r="A697" s="268" t="s">
        <v>1170</v>
      </c>
      <c r="B697" s="261">
        <v>449</v>
      </c>
      <c r="C697" s="266">
        <v>428</v>
      </c>
      <c r="D697" s="263">
        <f>C697/B697</f>
        <v>0.9532293986636972</v>
      </c>
      <c r="E697" s="269"/>
      <c r="F697" s="264"/>
      <c r="G697" s="264"/>
      <c r="H697" s="278"/>
    </row>
    <row r="698" spans="1:8" s="243" customFormat="1" ht="24.75" customHeight="1">
      <c r="A698" s="268" t="s">
        <v>1171</v>
      </c>
      <c r="B698" s="261">
        <f>SUM(B699:B701)</f>
        <v>19</v>
      </c>
      <c r="C698" s="266">
        <f>SUM(C699:C701)</f>
        <v>19</v>
      </c>
      <c r="D698" s="263">
        <f>C698/B698</f>
        <v>1</v>
      </c>
      <c r="E698" s="269"/>
      <c r="F698" s="264"/>
      <c r="G698" s="264"/>
      <c r="H698" s="278"/>
    </row>
    <row r="699" spans="1:8" s="243" customFormat="1" ht="24.75" customHeight="1">
      <c r="A699" s="268" t="s">
        <v>1172</v>
      </c>
      <c r="B699" s="261"/>
      <c r="C699" s="266"/>
      <c r="D699" s="263"/>
      <c r="E699" s="272"/>
      <c r="F699" s="264"/>
      <c r="G699" s="264"/>
      <c r="H699" s="278"/>
    </row>
    <row r="700" spans="1:8" s="243" customFormat="1" ht="24.75" customHeight="1">
      <c r="A700" s="268" t="s">
        <v>1173</v>
      </c>
      <c r="B700" s="261">
        <v>19</v>
      </c>
      <c r="C700" s="266">
        <v>19</v>
      </c>
      <c r="D700" s="263">
        <f>C700/B700</f>
        <v>1</v>
      </c>
      <c r="E700" s="272"/>
      <c r="F700" s="264"/>
      <c r="G700" s="264"/>
      <c r="H700" s="278"/>
    </row>
    <row r="701" spans="1:8" s="243" customFormat="1" ht="24.75" customHeight="1">
      <c r="A701" s="268" t="s">
        <v>1174</v>
      </c>
      <c r="B701" s="261"/>
      <c r="C701" s="266"/>
      <c r="D701" s="263"/>
      <c r="E701" s="272"/>
      <c r="F701" s="264"/>
      <c r="G701" s="264"/>
      <c r="H701" s="278"/>
    </row>
    <row r="702" spans="1:8" s="243" customFormat="1" ht="24.75" customHeight="1">
      <c r="A702" s="268" t="s">
        <v>1175</v>
      </c>
      <c r="B702" s="261"/>
      <c r="C702" s="266"/>
      <c r="D702" s="263"/>
      <c r="E702" s="272"/>
      <c r="F702" s="264"/>
      <c r="G702" s="264"/>
      <c r="H702" s="278"/>
    </row>
    <row r="703" spans="1:8" s="243" customFormat="1" ht="24.75" customHeight="1">
      <c r="A703" s="268" t="s">
        <v>1176</v>
      </c>
      <c r="B703" s="261"/>
      <c r="C703" s="266"/>
      <c r="D703" s="263"/>
      <c r="E703" s="272"/>
      <c r="F703" s="264"/>
      <c r="G703" s="264"/>
      <c r="H703" s="278"/>
    </row>
    <row r="704" spans="1:8" s="243" customFormat="1" ht="24.75" customHeight="1">
      <c r="A704" s="268" t="s">
        <v>1177</v>
      </c>
      <c r="B704" s="261"/>
      <c r="C704" s="266"/>
      <c r="D704" s="263"/>
      <c r="E704" s="272"/>
      <c r="F704" s="264"/>
      <c r="G704" s="264"/>
      <c r="H704" s="278"/>
    </row>
    <row r="705" spans="1:8" s="243" customFormat="1" ht="24.75" customHeight="1">
      <c r="A705" s="268" t="s">
        <v>1178</v>
      </c>
      <c r="B705" s="261"/>
      <c r="C705" s="266"/>
      <c r="D705" s="263"/>
      <c r="E705" s="272"/>
      <c r="F705" s="264"/>
      <c r="G705" s="264"/>
      <c r="H705" s="278"/>
    </row>
    <row r="706" spans="1:8" s="243" customFormat="1" ht="24.75" customHeight="1">
      <c r="A706" s="268" t="s">
        <v>1179</v>
      </c>
      <c r="B706" s="261"/>
      <c r="C706" s="266"/>
      <c r="D706" s="263"/>
      <c r="E706" s="272"/>
      <c r="F706" s="264"/>
      <c r="G706" s="264"/>
      <c r="H706" s="278"/>
    </row>
    <row r="707" spans="1:8" s="243" customFormat="1" ht="24.75" customHeight="1">
      <c r="A707" s="268" t="s">
        <v>1180</v>
      </c>
      <c r="B707" s="261">
        <f>SUM(B708:B709)</f>
        <v>12</v>
      </c>
      <c r="C707" s="266">
        <f>SUM(C708:C709)</f>
        <v>12</v>
      </c>
      <c r="D707" s="263">
        <f>C707/B707</f>
        <v>1</v>
      </c>
      <c r="E707" s="272"/>
      <c r="F707" s="264"/>
      <c r="G707" s="264"/>
      <c r="H707" s="278"/>
    </row>
    <row r="708" spans="1:8" s="243" customFormat="1" ht="24.75" customHeight="1">
      <c r="A708" s="268" t="s">
        <v>1022</v>
      </c>
      <c r="B708" s="261">
        <v>10</v>
      </c>
      <c r="C708" s="266">
        <v>10</v>
      </c>
      <c r="D708" s="263">
        <f>C708/B708</f>
        <v>1</v>
      </c>
      <c r="E708" s="272"/>
      <c r="F708" s="264"/>
      <c r="G708" s="264"/>
      <c r="H708" s="278"/>
    </row>
    <row r="709" spans="1:8" s="243" customFormat="1" ht="24.75" customHeight="1">
      <c r="A709" s="268" t="s">
        <v>1181</v>
      </c>
      <c r="B709" s="261">
        <v>2</v>
      </c>
      <c r="C709" s="266">
        <v>2</v>
      </c>
      <c r="D709" s="263">
        <f>C709/B709</f>
        <v>1</v>
      </c>
      <c r="E709" s="272"/>
      <c r="F709" s="264"/>
      <c r="G709" s="264"/>
      <c r="H709" s="278"/>
    </row>
    <row r="710" spans="1:8" s="243" customFormat="1" ht="24.75" customHeight="1">
      <c r="A710" s="268" t="s">
        <v>1182</v>
      </c>
      <c r="B710" s="261"/>
      <c r="C710" s="266"/>
      <c r="D710" s="263"/>
      <c r="E710" s="272"/>
      <c r="F710" s="264"/>
      <c r="G710" s="264"/>
      <c r="H710" s="278"/>
    </row>
    <row r="711" spans="1:8" s="243" customFormat="1" ht="24.75" customHeight="1">
      <c r="A711" s="268" t="s">
        <v>1183</v>
      </c>
      <c r="B711" s="261"/>
      <c r="C711" s="266"/>
      <c r="D711" s="263"/>
      <c r="F711" s="246"/>
      <c r="G711" s="246"/>
      <c r="H711" s="248"/>
    </row>
  </sheetData>
  <sheetProtection/>
  <mergeCells count="2">
    <mergeCell ref="A1:D1"/>
    <mergeCell ref="E1:H1"/>
  </mergeCells>
  <printOptions horizontalCentered="1"/>
  <pageMargins left="0.5902777777777778" right="0.5902777777777778" top="0.9840277777777777" bottom="0.5902777777777778" header="0.5902777777777778" footer="0.2361111111111111"/>
  <pageSetup horizontalDpi="600" verticalDpi="600" orientation="landscape" paperSize="9" scale="94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4"/>
  <sheetViews>
    <sheetView showGridLines="0" showZeros="0" zoomScaleSheetLayoutView="85" workbookViewId="0" topLeftCell="A1">
      <selection activeCell="A1" sqref="A1:IV65536"/>
    </sheetView>
  </sheetViews>
  <sheetFormatPr defaultColWidth="9.00390625" defaultRowHeight="14.25"/>
  <cols>
    <col min="1" max="1" width="41.75390625" style="192" customWidth="1"/>
    <col min="2" max="4" width="19.125" style="192" customWidth="1"/>
    <col min="5" max="5" width="19.125" style="194" customWidth="1"/>
    <col min="6" max="9" width="14.25390625" style="195" customWidth="1"/>
    <col min="10" max="10" width="9.00390625" style="196" customWidth="1"/>
    <col min="11" max="16384" width="9.00390625" style="192" customWidth="1"/>
  </cols>
  <sheetData>
    <row r="1" spans="1:10" s="189" customFormat="1" ht="54.75" customHeight="1">
      <c r="A1" s="197" t="s">
        <v>1184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0" s="190" customFormat="1" ht="14.25">
      <c r="A2" s="20" t="s">
        <v>1185</v>
      </c>
      <c r="B2" s="20"/>
      <c r="C2" s="20"/>
      <c r="D2" s="20"/>
      <c r="E2" s="198" t="s">
        <v>28</v>
      </c>
      <c r="F2" s="198"/>
      <c r="G2" s="198"/>
      <c r="H2" s="198"/>
      <c r="I2" s="198"/>
      <c r="J2" s="222"/>
    </row>
    <row r="3" spans="1:10" s="191" customFormat="1" ht="32.25" customHeight="1">
      <c r="A3" s="199" t="s">
        <v>1186</v>
      </c>
      <c r="B3" s="200" t="s">
        <v>1187</v>
      </c>
      <c r="C3" s="200" t="s">
        <v>31</v>
      </c>
      <c r="D3" s="200" t="s">
        <v>32</v>
      </c>
      <c r="E3" s="201" t="s">
        <v>33</v>
      </c>
      <c r="F3" s="202"/>
      <c r="G3" s="202"/>
      <c r="H3" s="202"/>
      <c r="I3" s="202"/>
      <c r="J3" s="223"/>
    </row>
    <row r="4" spans="1:10" s="192" customFormat="1" ht="26.25" customHeight="1">
      <c r="A4" s="228" t="s">
        <v>1188</v>
      </c>
      <c r="B4" s="228">
        <f>B5+B75</f>
        <v>8113</v>
      </c>
      <c r="C4" s="228">
        <v>10307</v>
      </c>
      <c r="D4" s="228">
        <v>8946</v>
      </c>
      <c r="E4" s="229">
        <f aca="true" t="shared" si="0" ref="E4:E9">D4/C4</f>
        <v>0.8679538177937324</v>
      </c>
      <c r="F4" s="207"/>
      <c r="G4" s="207"/>
      <c r="H4" s="207"/>
      <c r="I4" s="207"/>
      <c r="J4" s="196"/>
    </row>
    <row r="5" spans="1:10" s="192" customFormat="1" ht="26.25" customHeight="1">
      <c r="A5" s="203" t="s">
        <v>1189</v>
      </c>
      <c r="B5" s="204">
        <v>2692</v>
      </c>
      <c r="C5" s="230">
        <v>3229</v>
      </c>
      <c r="D5" s="230">
        <v>3024.768209</v>
      </c>
      <c r="E5" s="206">
        <f t="shared" si="0"/>
        <v>0.9367507615360793</v>
      </c>
      <c r="F5" s="207"/>
      <c r="G5" s="207"/>
      <c r="H5" s="207"/>
      <c r="I5" s="207"/>
      <c r="J5" s="196"/>
    </row>
    <row r="6" spans="1:10" s="192" customFormat="1" ht="26.25" customHeight="1">
      <c r="A6" s="208" t="s">
        <v>1190</v>
      </c>
      <c r="B6" s="204">
        <v>2244</v>
      </c>
      <c r="C6" s="231">
        <v>2590</v>
      </c>
      <c r="D6" s="231">
        <v>2790.186078</v>
      </c>
      <c r="E6" s="206">
        <f t="shared" si="0"/>
        <v>1.0772919220077222</v>
      </c>
      <c r="F6" s="207"/>
      <c r="G6" s="207"/>
      <c r="H6" s="207"/>
      <c r="I6" s="207"/>
      <c r="J6" s="196"/>
    </row>
    <row r="7" spans="1:10" s="193" customFormat="1" ht="26.25" customHeight="1">
      <c r="A7" s="210" t="s">
        <v>1191</v>
      </c>
      <c r="B7" s="204">
        <v>395</v>
      </c>
      <c r="C7" s="232">
        <v>417</v>
      </c>
      <c r="D7" s="232">
        <v>361.3414</v>
      </c>
      <c r="E7" s="206">
        <f t="shared" si="0"/>
        <v>0.8665261390887291</v>
      </c>
      <c r="F7" s="207"/>
      <c r="G7" s="207"/>
      <c r="H7" s="207"/>
      <c r="I7" s="207"/>
      <c r="J7" s="224"/>
    </row>
    <row r="8" spans="1:10" s="193" customFormat="1" ht="26.25" customHeight="1">
      <c r="A8" s="210" t="s">
        <v>1192</v>
      </c>
      <c r="B8" s="204">
        <v>288</v>
      </c>
      <c r="C8" s="232">
        <v>294</v>
      </c>
      <c r="D8" s="232">
        <v>534.729209</v>
      </c>
      <c r="E8" s="206">
        <f t="shared" si="0"/>
        <v>1.8188068333333332</v>
      </c>
      <c r="F8" s="207"/>
      <c r="G8" s="207"/>
      <c r="H8" s="207"/>
      <c r="I8" s="207"/>
      <c r="J8" s="224"/>
    </row>
    <row r="9" spans="1:10" s="193" customFormat="1" ht="26.25" customHeight="1">
      <c r="A9" s="210" t="s">
        <v>1193</v>
      </c>
      <c r="B9" s="204"/>
      <c r="C9" s="232">
        <v>40</v>
      </c>
      <c r="D9" s="232">
        <v>304.6493</v>
      </c>
      <c r="E9" s="206">
        <f t="shared" si="0"/>
        <v>7.6162325</v>
      </c>
      <c r="F9" s="207"/>
      <c r="G9" s="207"/>
      <c r="H9" s="207"/>
      <c r="I9" s="207"/>
      <c r="J9" s="224"/>
    </row>
    <row r="10" spans="1:10" s="193" customFormat="1" ht="26.25" customHeight="1">
      <c r="A10" s="210" t="s">
        <v>1194</v>
      </c>
      <c r="B10" s="204"/>
      <c r="C10" s="232">
        <v>0</v>
      </c>
      <c r="D10" s="232">
        <v>0</v>
      </c>
      <c r="E10" s="206"/>
      <c r="F10" s="207"/>
      <c r="G10" s="207"/>
      <c r="H10" s="207"/>
      <c r="I10" s="207"/>
      <c r="J10" s="224"/>
    </row>
    <row r="11" spans="1:10" s="193" customFormat="1" ht="26.25" customHeight="1">
      <c r="A11" s="210" t="s">
        <v>1195</v>
      </c>
      <c r="B11" s="204">
        <v>227</v>
      </c>
      <c r="C11" s="232">
        <v>233</v>
      </c>
      <c r="D11" s="232">
        <v>253.18377</v>
      </c>
      <c r="E11" s="206">
        <f aca="true" t="shared" si="1" ref="E11:E17">D11/C11</f>
        <v>1.0866256223175965</v>
      </c>
      <c r="F11" s="207"/>
      <c r="G11" s="207"/>
      <c r="H11" s="207"/>
      <c r="I11" s="207"/>
      <c r="J11" s="224"/>
    </row>
    <row r="12" spans="1:10" s="193" customFormat="1" ht="26.25" customHeight="1">
      <c r="A12" s="210" t="s">
        <v>1196</v>
      </c>
      <c r="B12" s="204">
        <v>245</v>
      </c>
      <c r="C12" s="232">
        <v>0</v>
      </c>
      <c r="D12" s="232">
        <v>158.567968</v>
      </c>
      <c r="E12" s="206"/>
      <c r="F12" s="207"/>
      <c r="G12" s="207"/>
      <c r="H12" s="207"/>
      <c r="I12" s="207"/>
      <c r="J12" s="224"/>
    </row>
    <row r="13" spans="1:10" s="193" customFormat="1" ht="26.25" customHeight="1">
      <c r="A13" s="210" t="s">
        <v>1197</v>
      </c>
      <c r="B13" s="204"/>
      <c r="C13" s="232"/>
      <c r="D13" s="232">
        <v>70.110624</v>
      </c>
      <c r="E13" s="206"/>
      <c r="F13" s="207"/>
      <c r="G13" s="207"/>
      <c r="H13" s="207"/>
      <c r="I13" s="207"/>
      <c r="J13" s="224"/>
    </row>
    <row r="14" spans="1:10" s="193" customFormat="1" ht="26.25" customHeight="1">
      <c r="A14" s="210" t="s">
        <v>1198</v>
      </c>
      <c r="B14" s="204">
        <v>108</v>
      </c>
      <c r="C14" s="232">
        <v>124</v>
      </c>
      <c r="D14" s="232">
        <v>125.894944</v>
      </c>
      <c r="E14" s="206">
        <f t="shared" si="1"/>
        <v>1.015281806451613</v>
      </c>
      <c r="F14" s="207"/>
      <c r="G14" s="207"/>
      <c r="H14" s="207"/>
      <c r="I14" s="207"/>
      <c r="J14" s="224"/>
    </row>
    <row r="15" spans="1:10" s="193" customFormat="1" ht="26.25" customHeight="1">
      <c r="A15" s="210" t="s">
        <v>1199</v>
      </c>
      <c r="B15" s="204"/>
      <c r="C15" s="232">
        <v>0</v>
      </c>
      <c r="D15" s="232">
        <v>0</v>
      </c>
      <c r="E15" s="206"/>
      <c r="F15" s="207"/>
      <c r="G15" s="207"/>
      <c r="H15" s="207"/>
      <c r="I15" s="207"/>
      <c r="J15" s="224"/>
    </row>
    <row r="16" spans="1:10" s="193" customFormat="1" ht="26.25" customHeight="1">
      <c r="A16" s="212" t="s">
        <v>1200</v>
      </c>
      <c r="C16" s="232">
        <v>281</v>
      </c>
      <c r="D16" s="232">
        <v>7.743494</v>
      </c>
      <c r="E16" s="206">
        <f t="shared" si="1"/>
        <v>0.027556918149466193</v>
      </c>
      <c r="F16" s="207"/>
      <c r="G16" s="207"/>
      <c r="H16" s="207"/>
      <c r="I16" s="207"/>
      <c r="J16" s="224"/>
    </row>
    <row r="17" spans="1:10" s="193" customFormat="1" ht="26.25" customHeight="1">
      <c r="A17" s="210" t="s">
        <v>1201</v>
      </c>
      <c r="B17" s="204">
        <v>585</v>
      </c>
      <c r="C17" s="232">
        <v>635</v>
      </c>
      <c r="D17" s="232">
        <v>627.0871</v>
      </c>
      <c r="E17" s="206">
        <f t="shared" si="1"/>
        <v>0.9875387401574802</v>
      </c>
      <c r="F17" s="207"/>
      <c r="G17" s="207"/>
      <c r="H17" s="207"/>
      <c r="I17" s="207"/>
      <c r="J17" s="224"/>
    </row>
    <row r="18" spans="1:10" s="193" customFormat="1" ht="26.25" customHeight="1">
      <c r="A18" s="210" t="s">
        <v>1202</v>
      </c>
      <c r="B18" s="225"/>
      <c r="C18" s="232">
        <v>0</v>
      </c>
      <c r="D18" s="232">
        <v>0</v>
      </c>
      <c r="E18" s="206"/>
      <c r="F18" s="207"/>
      <c r="G18" s="207"/>
      <c r="H18" s="207"/>
      <c r="I18" s="207"/>
      <c r="J18" s="224"/>
    </row>
    <row r="19" spans="1:10" s="193" customFormat="1" ht="26.25" customHeight="1">
      <c r="A19" s="210" t="s">
        <v>1203</v>
      </c>
      <c r="B19" s="204">
        <v>396</v>
      </c>
      <c r="C19" s="232">
        <v>566</v>
      </c>
      <c r="D19" s="232">
        <v>346.878269</v>
      </c>
      <c r="E19" s="206">
        <f aca="true" t="shared" si="2" ref="E19:E21">D19/C19</f>
        <v>0.612859132508834</v>
      </c>
      <c r="F19" s="207"/>
      <c r="G19" s="207"/>
      <c r="H19" s="207"/>
      <c r="I19" s="207"/>
      <c r="J19" s="224"/>
    </row>
    <row r="20" spans="1:10" s="193" customFormat="1" ht="26.25" customHeight="1">
      <c r="A20" s="208" t="s">
        <v>1204</v>
      </c>
      <c r="B20" s="204">
        <v>410</v>
      </c>
      <c r="C20" s="233">
        <v>419</v>
      </c>
      <c r="D20" s="233">
        <v>208.124931</v>
      </c>
      <c r="E20" s="206">
        <f t="shared" si="2"/>
        <v>0.4967182124105012</v>
      </c>
      <c r="F20" s="207"/>
      <c r="G20" s="207"/>
      <c r="H20" s="207"/>
      <c r="I20" s="207"/>
      <c r="J20" s="224"/>
    </row>
    <row r="21" spans="1:10" s="193" customFormat="1" ht="26.25" customHeight="1">
      <c r="A21" s="210" t="s">
        <v>1205</v>
      </c>
      <c r="B21" s="204">
        <v>236</v>
      </c>
      <c r="C21" s="233">
        <v>238</v>
      </c>
      <c r="D21" s="233">
        <v>82.732952</v>
      </c>
      <c r="E21" s="206">
        <f t="shared" si="2"/>
        <v>0.34761744537815126</v>
      </c>
      <c r="F21" s="207"/>
      <c r="G21" s="207"/>
      <c r="H21" s="207"/>
      <c r="I21" s="207"/>
      <c r="J21" s="224"/>
    </row>
    <row r="22" spans="1:10" s="192" customFormat="1" ht="26.25" customHeight="1">
      <c r="A22" s="210" t="s">
        <v>1206</v>
      </c>
      <c r="B22" s="204"/>
      <c r="C22" s="233">
        <v>0</v>
      </c>
      <c r="D22" s="233">
        <v>0</v>
      </c>
      <c r="E22" s="206"/>
      <c r="F22" s="207"/>
      <c r="G22" s="207"/>
      <c r="H22" s="207"/>
      <c r="I22" s="207"/>
      <c r="J22" s="196"/>
    </row>
    <row r="23" spans="1:9" ht="26.25" customHeight="1">
      <c r="A23" s="210" t="s">
        <v>1207</v>
      </c>
      <c r="B23" s="204"/>
      <c r="C23" s="233">
        <v>0</v>
      </c>
      <c r="D23" s="233">
        <v>4.4</v>
      </c>
      <c r="E23" s="206"/>
      <c r="F23" s="207"/>
      <c r="G23" s="207"/>
      <c r="H23" s="207"/>
      <c r="I23" s="207"/>
    </row>
    <row r="24" spans="1:9" ht="26.25" customHeight="1">
      <c r="A24" s="210" t="s">
        <v>1208</v>
      </c>
      <c r="B24" s="204"/>
      <c r="C24" s="233">
        <v>0</v>
      </c>
      <c r="D24" s="233">
        <v>0.53984</v>
      </c>
      <c r="E24" s="206"/>
      <c r="F24" s="207"/>
      <c r="G24" s="207"/>
      <c r="H24" s="207"/>
      <c r="I24" s="207"/>
    </row>
    <row r="25" spans="1:9" ht="26.25" customHeight="1">
      <c r="A25" s="210" t="s">
        <v>1209</v>
      </c>
      <c r="B25" s="204"/>
      <c r="C25" s="233">
        <v>0</v>
      </c>
      <c r="D25" s="233">
        <v>1.6376700000000002</v>
      </c>
      <c r="E25" s="206"/>
      <c r="F25" s="207"/>
      <c r="G25" s="207"/>
      <c r="H25" s="207"/>
      <c r="I25" s="207"/>
    </row>
    <row r="26" spans="1:9" ht="26.25" customHeight="1">
      <c r="A26" s="210" t="s">
        <v>1210</v>
      </c>
      <c r="B26" s="204"/>
      <c r="C26" s="233">
        <v>0</v>
      </c>
      <c r="D26" s="233">
        <v>27.908531</v>
      </c>
      <c r="E26" s="206"/>
      <c r="F26" s="207"/>
      <c r="G26" s="207"/>
      <c r="H26" s="207"/>
      <c r="I26" s="207"/>
    </row>
    <row r="27" spans="1:9" ht="26.25" customHeight="1">
      <c r="A27" s="210" t="s">
        <v>1211</v>
      </c>
      <c r="B27" s="204">
        <v>27</v>
      </c>
      <c r="C27" s="233">
        <v>28</v>
      </c>
      <c r="D27" s="233">
        <v>6.946591000000001</v>
      </c>
      <c r="E27" s="206">
        <f>D27/C27</f>
        <v>0.24809253571428574</v>
      </c>
      <c r="F27" s="207"/>
      <c r="G27" s="207"/>
      <c r="H27" s="207"/>
      <c r="I27" s="207"/>
    </row>
    <row r="28" spans="1:9" ht="26.25" customHeight="1">
      <c r="A28" s="210" t="s">
        <v>1212</v>
      </c>
      <c r="B28" s="225"/>
      <c r="C28" s="233">
        <v>0</v>
      </c>
      <c r="D28" s="233">
        <v>26.865</v>
      </c>
      <c r="E28" s="206"/>
      <c r="F28" s="207"/>
      <c r="G28" s="207"/>
      <c r="H28" s="207"/>
      <c r="I28" s="207"/>
    </row>
    <row r="29" spans="1:9" ht="26.25" customHeight="1">
      <c r="A29" s="210" t="s">
        <v>1213</v>
      </c>
      <c r="B29" s="225"/>
      <c r="C29" s="233">
        <v>0</v>
      </c>
      <c r="D29" s="233">
        <v>0</v>
      </c>
      <c r="E29" s="206"/>
      <c r="F29" s="207"/>
      <c r="G29" s="207"/>
      <c r="H29" s="207"/>
      <c r="I29" s="207"/>
    </row>
    <row r="30" spans="1:9" ht="26.25" customHeight="1">
      <c r="A30" s="210" t="s">
        <v>1214</v>
      </c>
      <c r="B30" s="225"/>
      <c r="C30" s="233">
        <v>0</v>
      </c>
      <c r="D30" s="233">
        <v>3.1488</v>
      </c>
      <c r="E30" s="206"/>
      <c r="F30" s="207"/>
      <c r="G30" s="207"/>
      <c r="H30" s="207"/>
      <c r="I30" s="207"/>
    </row>
    <row r="31" spans="1:9" ht="26.25" customHeight="1">
      <c r="A31" s="210" t="s">
        <v>1215</v>
      </c>
      <c r="B31" s="225"/>
      <c r="C31" s="233">
        <v>0</v>
      </c>
      <c r="D31" s="233">
        <v>0</v>
      </c>
      <c r="E31" s="206"/>
      <c r="F31" s="207"/>
      <c r="G31" s="207"/>
      <c r="H31" s="207"/>
      <c r="I31" s="207"/>
    </row>
    <row r="32" spans="1:9" ht="26.25" customHeight="1">
      <c r="A32" s="210" t="s">
        <v>1216</v>
      </c>
      <c r="B32" s="225"/>
      <c r="C32" s="233">
        <v>0</v>
      </c>
      <c r="D32" s="233">
        <v>16.856236</v>
      </c>
      <c r="E32" s="206"/>
      <c r="F32" s="207"/>
      <c r="G32" s="207"/>
      <c r="H32" s="207"/>
      <c r="I32" s="207"/>
    </row>
    <row r="33" spans="1:9" ht="26.25" customHeight="1">
      <c r="A33" s="210" t="s">
        <v>1217</v>
      </c>
      <c r="B33" s="225"/>
      <c r="C33" s="233">
        <v>0</v>
      </c>
      <c r="D33" s="233">
        <v>0</v>
      </c>
      <c r="E33" s="206"/>
      <c r="F33" s="207"/>
      <c r="G33" s="207"/>
      <c r="H33" s="207"/>
      <c r="I33" s="207"/>
    </row>
    <row r="34" spans="1:9" ht="26.25" customHeight="1">
      <c r="A34" s="210" t="s">
        <v>1218</v>
      </c>
      <c r="B34" s="225"/>
      <c r="C34" s="233">
        <v>0</v>
      </c>
      <c r="D34" s="233">
        <v>0</v>
      </c>
      <c r="E34" s="206"/>
      <c r="F34" s="207"/>
      <c r="G34" s="207"/>
      <c r="H34" s="207"/>
      <c r="I34" s="207"/>
    </row>
    <row r="35" spans="1:9" ht="26.25" customHeight="1">
      <c r="A35" s="210" t="s">
        <v>1219</v>
      </c>
      <c r="B35" s="204">
        <v>1</v>
      </c>
      <c r="C35" s="233">
        <v>0.598</v>
      </c>
      <c r="D35" s="233">
        <v>0.598</v>
      </c>
      <c r="E35" s="206">
        <f>D35/C35</f>
        <v>1</v>
      </c>
      <c r="F35" s="207"/>
      <c r="G35" s="207"/>
      <c r="H35" s="207"/>
      <c r="I35" s="207"/>
    </row>
    <row r="36" spans="1:9" ht="26.25" customHeight="1">
      <c r="A36" s="210" t="s">
        <v>1220</v>
      </c>
      <c r="B36" s="204"/>
      <c r="C36" s="233">
        <v>0</v>
      </c>
      <c r="D36" s="233">
        <v>0</v>
      </c>
      <c r="E36" s="206"/>
      <c r="F36" s="207"/>
      <c r="G36" s="207"/>
      <c r="H36" s="207"/>
      <c r="I36" s="207"/>
    </row>
    <row r="37" spans="1:9" ht="26.25" customHeight="1">
      <c r="A37" s="210" t="s">
        <v>1221</v>
      </c>
      <c r="B37" s="204"/>
      <c r="C37" s="233">
        <v>0</v>
      </c>
      <c r="D37" s="233">
        <v>0</v>
      </c>
      <c r="E37" s="206"/>
      <c r="F37" s="207"/>
      <c r="G37" s="207"/>
      <c r="H37" s="207"/>
      <c r="I37" s="207"/>
    </row>
    <row r="38" spans="1:9" ht="26.25" customHeight="1">
      <c r="A38" s="210" t="s">
        <v>1222</v>
      </c>
      <c r="B38" s="204"/>
      <c r="C38" s="233">
        <v>0</v>
      </c>
      <c r="D38" s="233">
        <v>0</v>
      </c>
      <c r="E38" s="206"/>
      <c r="F38" s="207"/>
      <c r="G38" s="207"/>
      <c r="H38" s="207"/>
      <c r="I38" s="207"/>
    </row>
    <row r="39" spans="1:9" ht="26.25" customHeight="1">
      <c r="A39" s="210" t="s">
        <v>1223</v>
      </c>
      <c r="B39" s="204"/>
      <c r="C39" s="233">
        <v>0</v>
      </c>
      <c r="D39" s="233">
        <v>0</v>
      </c>
      <c r="E39" s="206"/>
      <c r="F39" s="207"/>
      <c r="G39" s="207"/>
      <c r="H39" s="207"/>
      <c r="I39" s="207"/>
    </row>
    <row r="40" spans="1:9" ht="26.25" customHeight="1">
      <c r="A40" s="210" t="s">
        <v>1224</v>
      </c>
      <c r="B40" s="204"/>
      <c r="C40" s="233">
        <v>0</v>
      </c>
      <c r="D40" s="233">
        <v>0</v>
      </c>
      <c r="E40" s="206"/>
      <c r="F40" s="207"/>
      <c r="G40" s="207"/>
      <c r="H40" s="207"/>
      <c r="I40" s="207"/>
    </row>
    <row r="41" spans="1:9" ht="26.25" customHeight="1">
      <c r="A41" s="210" t="s">
        <v>1225</v>
      </c>
      <c r="B41" s="204"/>
      <c r="C41" s="233">
        <v>0</v>
      </c>
      <c r="D41" s="233">
        <v>0</v>
      </c>
      <c r="E41" s="206"/>
      <c r="F41" s="207"/>
      <c r="G41" s="207"/>
      <c r="H41" s="207"/>
      <c r="I41" s="207"/>
    </row>
    <row r="42" spans="1:9" ht="26.25" customHeight="1">
      <c r="A42" s="210" t="s">
        <v>1226</v>
      </c>
      <c r="B42" s="204">
        <v>17</v>
      </c>
      <c r="C42" s="233">
        <v>17</v>
      </c>
      <c r="D42" s="233">
        <v>23.48581</v>
      </c>
      <c r="E42" s="206">
        <f>D42/C42</f>
        <v>1.3815182352941178</v>
      </c>
      <c r="F42" s="207"/>
      <c r="G42" s="207"/>
      <c r="H42" s="207"/>
      <c r="I42" s="207"/>
    </row>
    <row r="43" spans="1:9" ht="26.25" customHeight="1">
      <c r="A43" s="210" t="s">
        <v>1227</v>
      </c>
      <c r="B43" s="204">
        <v>18</v>
      </c>
      <c r="C43" s="233">
        <v>18</v>
      </c>
      <c r="D43" s="233">
        <v>0</v>
      </c>
      <c r="E43" s="206"/>
      <c r="F43" s="207"/>
      <c r="G43" s="207"/>
      <c r="H43" s="207"/>
      <c r="I43" s="207"/>
    </row>
    <row r="44" spans="1:9" ht="26.25" customHeight="1">
      <c r="A44" s="210" t="s">
        <v>1228</v>
      </c>
      <c r="B44" s="204"/>
      <c r="C44" s="233">
        <v>0</v>
      </c>
      <c r="D44" s="233">
        <v>5.926147</v>
      </c>
      <c r="E44" s="206"/>
      <c r="F44" s="207"/>
      <c r="G44" s="207"/>
      <c r="H44" s="207"/>
      <c r="I44" s="207"/>
    </row>
    <row r="45" spans="1:9" ht="26.25" customHeight="1">
      <c r="A45" s="210" t="s">
        <v>1229</v>
      </c>
      <c r="B45" s="204">
        <v>111</v>
      </c>
      <c r="C45" s="233">
        <v>117</v>
      </c>
      <c r="D45" s="233">
        <v>7.0793539999999995</v>
      </c>
      <c r="E45" s="206">
        <f>D45/C45</f>
        <v>0.06050729914529914</v>
      </c>
      <c r="F45" s="207"/>
      <c r="G45" s="207"/>
      <c r="H45" s="207"/>
      <c r="I45" s="207"/>
    </row>
    <row r="46" spans="1:9" ht="26.25" customHeight="1">
      <c r="A46" s="210" t="s">
        <v>1230</v>
      </c>
      <c r="B46" s="204"/>
      <c r="C46" s="234">
        <v>0</v>
      </c>
      <c r="D46" s="234">
        <v>0</v>
      </c>
      <c r="E46" s="206"/>
      <c r="F46" s="207"/>
      <c r="G46" s="207"/>
      <c r="H46" s="207"/>
      <c r="I46" s="207"/>
    </row>
    <row r="47" spans="1:9" ht="26.25" customHeight="1">
      <c r="A47" s="210" t="s">
        <v>1231</v>
      </c>
      <c r="B47" s="204"/>
      <c r="C47" s="234">
        <v>0</v>
      </c>
      <c r="D47" s="234">
        <v>0</v>
      </c>
      <c r="E47" s="206"/>
      <c r="F47" s="207"/>
      <c r="G47" s="207"/>
      <c r="H47" s="207"/>
      <c r="I47" s="207"/>
    </row>
    <row r="48" spans="1:9" ht="26.25" customHeight="1">
      <c r="A48" s="217" t="s">
        <v>1232</v>
      </c>
      <c r="B48" s="204">
        <v>38</v>
      </c>
      <c r="C48" s="235">
        <v>220</v>
      </c>
      <c r="D48" s="235">
        <v>17.4929</v>
      </c>
      <c r="E48" s="206">
        <f>D48/C48</f>
        <v>0.07951318181818182</v>
      </c>
      <c r="F48" s="207"/>
      <c r="G48" s="207"/>
      <c r="H48" s="207"/>
      <c r="I48" s="207"/>
    </row>
    <row r="49" spans="1:9" ht="26.25" customHeight="1">
      <c r="A49" s="210" t="s">
        <v>1233</v>
      </c>
      <c r="B49" s="204"/>
      <c r="C49" s="235">
        <v>0</v>
      </c>
      <c r="D49" s="235">
        <v>0</v>
      </c>
      <c r="E49" s="206"/>
      <c r="F49" s="207"/>
      <c r="G49" s="207"/>
      <c r="H49" s="207"/>
      <c r="I49" s="207"/>
    </row>
    <row r="50" spans="1:9" ht="26.25" customHeight="1">
      <c r="A50" s="210" t="s">
        <v>1234</v>
      </c>
      <c r="B50" s="204"/>
      <c r="C50" s="235">
        <v>0</v>
      </c>
      <c r="D50" s="235">
        <v>5.8884</v>
      </c>
      <c r="E50" s="206"/>
      <c r="F50" s="207"/>
      <c r="G50" s="207"/>
      <c r="H50" s="207"/>
      <c r="I50" s="207"/>
    </row>
    <row r="51" spans="1:9" ht="26.25" customHeight="1">
      <c r="A51" s="210" t="s">
        <v>1235</v>
      </c>
      <c r="B51" s="204"/>
      <c r="C51" s="235">
        <v>0</v>
      </c>
      <c r="D51" s="235">
        <v>0</v>
      </c>
      <c r="E51" s="206"/>
      <c r="F51" s="207"/>
      <c r="G51" s="207"/>
      <c r="H51" s="207"/>
      <c r="I51" s="207"/>
    </row>
    <row r="52" spans="1:9" ht="26.25" customHeight="1">
      <c r="A52" s="210" t="s">
        <v>1236</v>
      </c>
      <c r="B52" s="204"/>
      <c r="C52" s="235">
        <v>0</v>
      </c>
      <c r="D52" s="235">
        <v>0</v>
      </c>
      <c r="E52" s="206"/>
      <c r="F52" s="207"/>
      <c r="G52" s="207"/>
      <c r="H52" s="207"/>
      <c r="I52" s="207"/>
    </row>
    <row r="53" spans="1:9" ht="26.25" customHeight="1">
      <c r="A53" s="210" t="s">
        <v>1237</v>
      </c>
      <c r="B53" s="204">
        <v>38</v>
      </c>
      <c r="C53" s="235">
        <v>0</v>
      </c>
      <c r="D53" s="235">
        <v>0.648</v>
      </c>
      <c r="E53" s="206"/>
      <c r="F53" s="207"/>
      <c r="G53" s="207"/>
      <c r="H53" s="207"/>
      <c r="I53" s="207"/>
    </row>
    <row r="54" spans="1:9" ht="26.25" customHeight="1">
      <c r="A54" s="210" t="s">
        <v>1238</v>
      </c>
      <c r="B54" s="204"/>
      <c r="C54" s="235">
        <v>0</v>
      </c>
      <c r="D54" s="235">
        <v>0</v>
      </c>
      <c r="E54" s="206"/>
      <c r="F54" s="207"/>
      <c r="G54" s="207"/>
      <c r="H54" s="207"/>
      <c r="I54" s="207"/>
    </row>
    <row r="55" spans="1:9" ht="26.25" customHeight="1">
      <c r="A55" s="210" t="s">
        <v>1239</v>
      </c>
      <c r="B55" s="225"/>
      <c r="C55" s="235">
        <v>42</v>
      </c>
      <c r="D55" s="235">
        <v>10.88</v>
      </c>
      <c r="E55" s="206">
        <f>D55/C55</f>
        <v>0.2590476190476191</v>
      </c>
      <c r="F55" s="207"/>
      <c r="G55" s="207"/>
      <c r="H55" s="207"/>
      <c r="I55" s="207"/>
    </row>
    <row r="56" spans="1:9" ht="26.25" customHeight="1">
      <c r="A56" s="210" t="s">
        <v>1240</v>
      </c>
      <c r="B56" s="225"/>
      <c r="C56" s="235">
        <v>0</v>
      </c>
      <c r="D56" s="235">
        <v>0</v>
      </c>
      <c r="E56" s="206"/>
      <c r="F56" s="207"/>
      <c r="G56" s="207"/>
      <c r="H56" s="207"/>
      <c r="I56" s="207"/>
    </row>
    <row r="57" spans="1:9" ht="26.25" customHeight="1">
      <c r="A57" s="210" t="s">
        <v>1241</v>
      </c>
      <c r="B57" s="225"/>
      <c r="C57" s="235"/>
      <c r="D57" s="235">
        <v>0</v>
      </c>
      <c r="E57" s="206"/>
      <c r="F57" s="207"/>
      <c r="G57" s="207"/>
      <c r="H57" s="207"/>
      <c r="I57" s="207"/>
    </row>
    <row r="58" spans="1:9" ht="26.25" customHeight="1">
      <c r="A58" s="210" t="s">
        <v>1242</v>
      </c>
      <c r="B58" s="225"/>
      <c r="C58" s="234">
        <v>0</v>
      </c>
      <c r="D58" s="234">
        <v>0</v>
      </c>
      <c r="E58" s="206"/>
      <c r="F58" s="207"/>
      <c r="G58" s="207"/>
      <c r="H58" s="207"/>
      <c r="I58" s="207"/>
    </row>
    <row r="59" spans="1:9" ht="26.25" customHeight="1">
      <c r="A59" s="210" t="s">
        <v>1243</v>
      </c>
      <c r="B59" s="225"/>
      <c r="C59" s="236">
        <v>178</v>
      </c>
      <c r="D59" s="234">
        <v>0</v>
      </c>
      <c r="E59" s="206"/>
      <c r="F59" s="207"/>
      <c r="G59" s="207"/>
      <c r="H59" s="207"/>
      <c r="I59" s="207"/>
    </row>
    <row r="60" spans="1:9" ht="26.25" customHeight="1">
      <c r="A60" s="219" t="s">
        <v>1244</v>
      </c>
      <c r="B60" s="225"/>
      <c r="C60" s="237">
        <v>0</v>
      </c>
      <c r="D60" s="237">
        <v>8.9643</v>
      </c>
      <c r="E60" s="206"/>
      <c r="F60" s="207"/>
      <c r="G60" s="207"/>
      <c r="H60" s="207"/>
      <c r="I60" s="207"/>
    </row>
    <row r="61" spans="1:9" ht="26.25" customHeight="1">
      <c r="A61" s="210" t="s">
        <v>1245</v>
      </c>
      <c r="B61" s="225"/>
      <c r="C61" s="237">
        <v>0</v>
      </c>
      <c r="D61" s="237">
        <v>0</v>
      </c>
      <c r="E61" s="206"/>
      <c r="F61" s="207"/>
      <c r="G61" s="207"/>
      <c r="H61" s="207"/>
      <c r="I61" s="207"/>
    </row>
    <row r="62" spans="1:9" ht="26.25" customHeight="1">
      <c r="A62" s="210" t="s">
        <v>1246</v>
      </c>
      <c r="B62" s="225"/>
      <c r="C62" s="237">
        <v>0</v>
      </c>
      <c r="D62" s="237">
        <v>8.9643</v>
      </c>
      <c r="E62" s="206"/>
      <c r="F62" s="207"/>
      <c r="G62" s="207"/>
      <c r="H62" s="207"/>
      <c r="I62" s="207"/>
    </row>
    <row r="63" spans="1:9" ht="26.25" customHeight="1">
      <c r="A63" s="210" t="s">
        <v>1247</v>
      </c>
      <c r="B63" s="225"/>
      <c r="C63" s="226"/>
      <c r="D63" s="225"/>
      <c r="E63" s="221"/>
      <c r="F63" s="207"/>
      <c r="G63" s="207"/>
      <c r="H63" s="207"/>
      <c r="I63" s="207"/>
    </row>
    <row r="64" spans="1:9" ht="26.25" customHeight="1">
      <c r="A64" s="210" t="s">
        <v>1248</v>
      </c>
      <c r="B64" s="225"/>
      <c r="C64" s="226"/>
      <c r="D64" s="225"/>
      <c r="E64" s="221"/>
      <c r="F64" s="207"/>
      <c r="G64" s="207"/>
      <c r="H64" s="207"/>
      <c r="I64" s="207"/>
    </row>
    <row r="65" spans="1:9" ht="26.25" customHeight="1">
      <c r="A65" s="210" t="s">
        <v>1249</v>
      </c>
      <c r="B65" s="225"/>
      <c r="C65" s="226"/>
      <c r="D65" s="225"/>
      <c r="E65" s="221"/>
      <c r="F65" s="207"/>
      <c r="G65" s="207"/>
      <c r="H65" s="207"/>
      <c r="I65" s="207"/>
    </row>
    <row r="66" spans="1:9" ht="26.25" customHeight="1">
      <c r="A66" s="210" t="s">
        <v>1250</v>
      </c>
      <c r="B66" s="225"/>
      <c r="C66" s="226"/>
      <c r="D66" s="225"/>
      <c r="E66" s="221"/>
      <c r="F66" s="207"/>
      <c r="G66" s="207"/>
      <c r="H66" s="207"/>
      <c r="I66" s="207"/>
    </row>
    <row r="67" spans="1:9" ht="26.25" customHeight="1">
      <c r="A67" s="210" t="s">
        <v>1251</v>
      </c>
      <c r="B67" s="225"/>
      <c r="C67" s="226"/>
      <c r="D67" s="225"/>
      <c r="E67" s="221"/>
      <c r="F67" s="207"/>
      <c r="G67" s="207"/>
      <c r="H67" s="207"/>
      <c r="I67" s="207"/>
    </row>
    <row r="68" spans="1:9" ht="26.25" customHeight="1">
      <c r="A68" s="210" t="s">
        <v>1252</v>
      </c>
      <c r="B68" s="225"/>
      <c r="C68" s="226"/>
      <c r="D68" s="225"/>
      <c r="E68" s="221"/>
      <c r="F68" s="207"/>
      <c r="G68" s="207"/>
      <c r="H68" s="207"/>
      <c r="I68" s="207"/>
    </row>
    <row r="69" spans="1:9" ht="26.25" customHeight="1">
      <c r="A69" s="210" t="s">
        <v>1252</v>
      </c>
      <c r="B69" s="225"/>
      <c r="C69" s="226"/>
      <c r="D69" s="225"/>
      <c r="E69" s="221"/>
      <c r="F69" s="207"/>
      <c r="G69" s="207"/>
      <c r="H69" s="207"/>
      <c r="I69" s="207"/>
    </row>
    <row r="70" spans="1:9" ht="26.25" customHeight="1">
      <c r="A70" s="210" t="s">
        <v>1253</v>
      </c>
      <c r="B70" s="225"/>
      <c r="C70" s="226"/>
      <c r="D70" s="225"/>
      <c r="E70" s="221"/>
      <c r="F70" s="207"/>
      <c r="G70" s="207"/>
      <c r="H70" s="207"/>
      <c r="I70" s="207"/>
    </row>
    <row r="71" spans="1:9" ht="26.25" customHeight="1">
      <c r="A71" s="210" t="s">
        <v>1254</v>
      </c>
      <c r="B71" s="225"/>
      <c r="C71" s="226"/>
      <c r="D71" s="225"/>
      <c r="E71" s="221"/>
      <c r="F71" s="207"/>
      <c r="G71" s="207"/>
      <c r="H71" s="207"/>
      <c r="I71" s="207"/>
    </row>
    <row r="72" spans="1:9" ht="26.25" customHeight="1">
      <c r="A72" s="210" t="s">
        <v>1255</v>
      </c>
      <c r="B72" s="225"/>
      <c r="C72" s="226"/>
      <c r="D72" s="225"/>
      <c r="E72" s="221"/>
      <c r="F72" s="207"/>
      <c r="G72" s="207"/>
      <c r="H72" s="207"/>
      <c r="I72" s="207"/>
    </row>
    <row r="73" spans="1:9" ht="26.25" customHeight="1">
      <c r="A73" s="210" t="s">
        <v>1256</v>
      </c>
      <c r="B73" s="225"/>
      <c r="C73" s="226"/>
      <c r="D73" s="225"/>
      <c r="E73" s="221"/>
      <c r="F73" s="207"/>
      <c r="G73" s="207"/>
      <c r="H73" s="207"/>
      <c r="I73" s="207"/>
    </row>
    <row r="74" spans="1:9" ht="26.25" customHeight="1">
      <c r="A74" s="210" t="s">
        <v>1257</v>
      </c>
      <c r="B74" s="225"/>
      <c r="C74" s="226"/>
      <c r="D74" s="225"/>
      <c r="E74" s="221"/>
      <c r="F74" s="207"/>
      <c r="G74" s="207"/>
      <c r="H74" s="207"/>
      <c r="I74" s="207"/>
    </row>
    <row r="75" spans="1:10" s="192" customFormat="1" ht="26.25" customHeight="1">
      <c r="A75" s="203" t="s">
        <v>1258</v>
      </c>
      <c r="B75" s="238">
        <f>SUM(B76:B83)</f>
        <v>5421</v>
      </c>
      <c r="C75" s="238">
        <v>7078</v>
      </c>
      <c r="D75" s="238">
        <v>5921</v>
      </c>
      <c r="E75" s="229">
        <f>D75/C75</f>
        <v>0.8365357445606103</v>
      </c>
      <c r="F75" s="195"/>
      <c r="G75" s="195"/>
      <c r="H75" s="195"/>
      <c r="I75" s="195"/>
      <c r="J75" s="196"/>
    </row>
    <row r="76" spans="1:10" s="192" customFormat="1" ht="26.25" customHeight="1">
      <c r="A76" s="239" t="s">
        <v>1190</v>
      </c>
      <c r="B76" s="240"/>
      <c r="C76" s="240"/>
      <c r="D76" s="239"/>
      <c r="E76" s="229"/>
      <c r="F76" s="195"/>
      <c r="G76" s="195"/>
      <c r="H76" s="195"/>
      <c r="I76" s="195"/>
      <c r="J76" s="196"/>
    </row>
    <row r="77" spans="1:10" s="192" customFormat="1" ht="26.25" customHeight="1">
      <c r="A77" s="239" t="s">
        <v>1204</v>
      </c>
      <c r="B77" s="240">
        <v>1559</v>
      </c>
      <c r="C77" s="240">
        <v>3461</v>
      </c>
      <c r="D77" s="240">
        <v>2818</v>
      </c>
      <c r="E77" s="229">
        <f aca="true" t="shared" si="3" ref="E76:E82">D77/C77</f>
        <v>0.8142155446402773</v>
      </c>
      <c r="F77" s="195"/>
      <c r="G77" s="195"/>
      <c r="H77" s="195"/>
      <c r="I77" s="195"/>
      <c r="J77" s="196"/>
    </row>
    <row r="78" spans="1:10" s="192" customFormat="1" ht="26.25" customHeight="1">
      <c r="A78" s="239" t="s">
        <v>1232</v>
      </c>
      <c r="B78" s="240">
        <v>3854</v>
      </c>
      <c r="C78" s="240">
        <v>3614</v>
      </c>
      <c r="D78" s="240">
        <v>3100</v>
      </c>
      <c r="E78" s="229">
        <f t="shared" si="3"/>
        <v>0.8577753182069728</v>
      </c>
      <c r="F78" s="195"/>
      <c r="G78" s="195"/>
      <c r="H78" s="195"/>
      <c r="I78" s="195"/>
      <c r="J78" s="196"/>
    </row>
    <row r="79" spans="1:10" s="192" customFormat="1" ht="26.25" customHeight="1">
      <c r="A79" s="239" t="s">
        <v>1259</v>
      </c>
      <c r="B79" s="240"/>
      <c r="C79" s="240"/>
      <c r="D79" s="239"/>
      <c r="E79" s="229"/>
      <c r="F79" s="195"/>
      <c r="G79" s="195"/>
      <c r="H79" s="195"/>
      <c r="I79" s="195"/>
      <c r="J79" s="196"/>
    </row>
    <row r="80" spans="1:10" s="192" customFormat="1" ht="26.25" customHeight="1">
      <c r="A80" s="239" t="s">
        <v>1260</v>
      </c>
      <c r="B80" s="240"/>
      <c r="C80" s="240"/>
      <c r="D80" s="239"/>
      <c r="E80" s="229"/>
      <c r="F80" s="195"/>
      <c r="G80" s="195"/>
      <c r="H80" s="195"/>
      <c r="I80" s="195"/>
      <c r="J80" s="196"/>
    </row>
    <row r="81" spans="1:10" s="192" customFormat="1" ht="26.25" customHeight="1">
      <c r="A81" s="239" t="s">
        <v>1261</v>
      </c>
      <c r="B81" s="240"/>
      <c r="C81" s="240"/>
      <c r="D81" s="239"/>
      <c r="E81" s="229"/>
      <c r="F81" s="195"/>
      <c r="G81" s="195"/>
      <c r="H81" s="195"/>
      <c r="I81" s="195"/>
      <c r="J81" s="196"/>
    </row>
    <row r="82" spans="1:10" s="192" customFormat="1" ht="26.25" customHeight="1">
      <c r="A82" s="241" t="s">
        <v>1257</v>
      </c>
      <c r="B82" s="240">
        <v>8</v>
      </c>
      <c r="C82" s="240">
        <v>3</v>
      </c>
      <c r="D82" s="240">
        <v>3</v>
      </c>
      <c r="E82" s="229">
        <f t="shared" si="3"/>
        <v>1</v>
      </c>
      <c r="F82" s="195"/>
      <c r="G82" s="195"/>
      <c r="H82" s="195"/>
      <c r="I82" s="195"/>
      <c r="J82" s="196"/>
    </row>
    <row r="83" spans="1:10" s="192" customFormat="1" ht="26.25" customHeight="1">
      <c r="A83" s="241" t="s">
        <v>86</v>
      </c>
      <c r="B83" s="240"/>
      <c r="C83" s="240"/>
      <c r="D83" s="239"/>
      <c r="E83" s="221"/>
      <c r="F83" s="195"/>
      <c r="G83" s="195"/>
      <c r="H83" s="195"/>
      <c r="I83" s="195"/>
      <c r="J83" s="196"/>
    </row>
    <row r="84" spans="1:10" s="192" customFormat="1" ht="33.75" customHeight="1">
      <c r="A84" s="227"/>
      <c r="E84" s="194"/>
      <c r="F84" s="195"/>
      <c r="G84" s="195"/>
      <c r="H84" s="195"/>
      <c r="I84" s="195"/>
      <c r="J84" s="196"/>
    </row>
  </sheetData>
  <sheetProtection/>
  <mergeCells count="1">
    <mergeCell ref="A1:E1"/>
  </mergeCells>
  <printOptions horizontalCentered="1"/>
  <pageMargins left="0.5902777777777778" right="0.5902777777777778" top="0.9840277777777777" bottom="0.5902777777777778" header="0.5902777777777778" footer="0.2361111111111111"/>
  <pageSetup horizontalDpi="600" verticalDpi="600" orientation="landscape" paperSize="9" scale="94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4"/>
  <sheetViews>
    <sheetView zoomScaleSheetLayoutView="100" workbookViewId="0" topLeftCell="A1">
      <selection activeCell="A1" sqref="A1:E1"/>
    </sheetView>
  </sheetViews>
  <sheetFormatPr defaultColWidth="9.00390625" defaultRowHeight="14.25"/>
  <cols>
    <col min="1" max="1" width="41.75390625" style="192" customWidth="1"/>
    <col min="2" max="4" width="19.125" style="192" customWidth="1"/>
    <col min="5" max="5" width="19.125" style="194" customWidth="1"/>
    <col min="6" max="9" width="14.25390625" style="195" customWidth="1"/>
    <col min="10" max="10" width="9.00390625" style="196" customWidth="1"/>
    <col min="11" max="16384" width="9.00390625" style="192" customWidth="1"/>
  </cols>
  <sheetData>
    <row r="1" spans="1:10" s="189" customFormat="1" ht="54.75" customHeight="1">
      <c r="A1" s="197" t="s">
        <v>1262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0" s="190" customFormat="1" ht="14.25">
      <c r="A2" s="20" t="s">
        <v>1185</v>
      </c>
      <c r="B2" s="20"/>
      <c r="C2" s="20"/>
      <c r="D2" s="20"/>
      <c r="E2" s="198" t="s">
        <v>28</v>
      </c>
      <c r="F2" s="198"/>
      <c r="G2" s="198"/>
      <c r="H2" s="198"/>
      <c r="I2" s="198"/>
      <c r="J2" s="222"/>
    </row>
    <row r="3" spans="1:10" s="191" customFormat="1" ht="32.25" customHeight="1">
      <c r="A3" s="199" t="s">
        <v>1186</v>
      </c>
      <c r="B3" s="200" t="s">
        <v>1187</v>
      </c>
      <c r="C3" s="200" t="s">
        <v>31</v>
      </c>
      <c r="D3" s="200" t="s">
        <v>32</v>
      </c>
      <c r="E3" s="201" t="s">
        <v>33</v>
      </c>
      <c r="F3" s="202"/>
      <c r="G3" s="202"/>
      <c r="H3" s="202"/>
      <c r="I3" s="202"/>
      <c r="J3" s="223"/>
    </row>
    <row r="4" spans="1:10" s="192" customFormat="1" ht="26.25" customHeight="1">
      <c r="A4" s="203" t="s">
        <v>1263</v>
      </c>
      <c r="B4" s="204">
        <v>2692</v>
      </c>
      <c r="C4" s="205">
        <v>3229</v>
      </c>
      <c r="D4" s="205">
        <v>3024.768209</v>
      </c>
      <c r="E4" s="206">
        <f>D4/C4</f>
        <v>0.9367507615360793</v>
      </c>
      <c r="F4" s="207"/>
      <c r="G4" s="207"/>
      <c r="H4" s="207"/>
      <c r="I4" s="207"/>
      <c r="J4" s="196"/>
    </row>
    <row r="5" spans="1:10" s="192" customFormat="1" ht="26.25" customHeight="1">
      <c r="A5" s="208" t="s">
        <v>1190</v>
      </c>
      <c r="B5" s="204">
        <v>2244</v>
      </c>
      <c r="C5" s="209">
        <v>2590</v>
      </c>
      <c r="D5" s="209">
        <v>2790.186078</v>
      </c>
      <c r="E5" s="206">
        <f>D5/C5</f>
        <v>1.0772919220077222</v>
      </c>
      <c r="F5" s="207"/>
      <c r="G5" s="207"/>
      <c r="H5" s="207"/>
      <c r="I5" s="207"/>
      <c r="J5" s="196"/>
    </row>
    <row r="6" spans="1:10" s="193" customFormat="1" ht="26.25" customHeight="1">
      <c r="A6" s="210" t="s">
        <v>1191</v>
      </c>
      <c r="B6" s="204">
        <v>395</v>
      </c>
      <c r="C6" s="211">
        <v>417</v>
      </c>
      <c r="D6" s="211">
        <v>361.3414</v>
      </c>
      <c r="E6" s="206">
        <f>D6/C6</f>
        <v>0.8665261390887291</v>
      </c>
      <c r="F6" s="207"/>
      <c r="G6" s="207"/>
      <c r="H6" s="207"/>
      <c r="I6" s="207"/>
      <c r="J6" s="224"/>
    </row>
    <row r="7" spans="1:10" s="193" customFormat="1" ht="26.25" customHeight="1">
      <c r="A7" s="210" t="s">
        <v>1192</v>
      </c>
      <c r="B7" s="204">
        <v>288</v>
      </c>
      <c r="C7" s="211">
        <v>294</v>
      </c>
      <c r="D7" s="211">
        <v>534.729209</v>
      </c>
      <c r="E7" s="206">
        <f>D7/C7</f>
        <v>1.8188068333333332</v>
      </c>
      <c r="F7" s="207"/>
      <c r="G7" s="207"/>
      <c r="H7" s="207"/>
      <c r="I7" s="207"/>
      <c r="J7" s="224"/>
    </row>
    <row r="8" spans="1:10" s="193" customFormat="1" ht="26.25" customHeight="1">
      <c r="A8" s="210" t="s">
        <v>1193</v>
      </c>
      <c r="B8" s="204"/>
      <c r="C8" s="211">
        <v>40</v>
      </c>
      <c r="D8" s="211">
        <v>304.6493</v>
      </c>
      <c r="E8" s="206">
        <f>D8/C8</f>
        <v>7.6162325</v>
      </c>
      <c r="F8" s="207"/>
      <c r="G8" s="207"/>
      <c r="H8" s="207"/>
      <c r="I8" s="207"/>
      <c r="J8" s="224"/>
    </row>
    <row r="9" spans="1:10" s="193" customFormat="1" ht="26.25" customHeight="1">
      <c r="A9" s="210" t="s">
        <v>1194</v>
      </c>
      <c r="B9" s="204"/>
      <c r="C9" s="211">
        <v>0</v>
      </c>
      <c r="D9" s="211">
        <v>0</v>
      </c>
      <c r="E9" s="206"/>
      <c r="F9" s="207"/>
      <c r="G9" s="207"/>
      <c r="H9" s="207"/>
      <c r="I9" s="207"/>
      <c r="J9" s="224"/>
    </row>
    <row r="10" spans="1:10" s="193" customFormat="1" ht="26.25" customHeight="1">
      <c r="A10" s="210" t="s">
        <v>1195</v>
      </c>
      <c r="B10" s="204">
        <v>227</v>
      </c>
      <c r="C10" s="211">
        <v>233</v>
      </c>
      <c r="D10" s="211">
        <v>253.18377</v>
      </c>
      <c r="E10" s="206">
        <f aca="true" t="shared" si="0" ref="E10:E16">D10/C10</f>
        <v>1.0866256223175965</v>
      </c>
      <c r="F10" s="207"/>
      <c r="G10" s="207"/>
      <c r="H10" s="207"/>
      <c r="I10" s="207"/>
      <c r="J10" s="224"/>
    </row>
    <row r="11" spans="1:10" s="193" customFormat="1" ht="26.25" customHeight="1">
      <c r="A11" s="210" t="s">
        <v>1196</v>
      </c>
      <c r="B11" s="204">
        <v>245</v>
      </c>
      <c r="C11" s="211">
        <v>0</v>
      </c>
      <c r="D11" s="211">
        <v>158.567968</v>
      </c>
      <c r="E11" s="206"/>
      <c r="F11" s="207"/>
      <c r="G11" s="207"/>
      <c r="H11" s="207"/>
      <c r="I11" s="207"/>
      <c r="J11" s="224"/>
    </row>
    <row r="12" spans="1:10" s="193" customFormat="1" ht="26.25" customHeight="1">
      <c r="A12" s="210" t="s">
        <v>1197</v>
      </c>
      <c r="B12" s="204"/>
      <c r="C12" s="211"/>
      <c r="D12" s="211">
        <v>70.110624</v>
      </c>
      <c r="E12" s="206"/>
      <c r="F12" s="207"/>
      <c r="G12" s="207"/>
      <c r="H12" s="207"/>
      <c r="I12" s="207"/>
      <c r="J12" s="224"/>
    </row>
    <row r="13" spans="1:10" s="193" customFormat="1" ht="26.25" customHeight="1">
      <c r="A13" s="210" t="s">
        <v>1198</v>
      </c>
      <c r="B13" s="204">
        <v>108</v>
      </c>
      <c r="C13" s="211">
        <v>124</v>
      </c>
      <c r="D13" s="211">
        <v>125.894944</v>
      </c>
      <c r="E13" s="206">
        <f t="shared" si="0"/>
        <v>1.015281806451613</v>
      </c>
      <c r="F13" s="207"/>
      <c r="G13" s="207"/>
      <c r="H13" s="207"/>
      <c r="I13" s="207"/>
      <c r="J13" s="224"/>
    </row>
    <row r="14" spans="1:10" s="193" customFormat="1" ht="26.25" customHeight="1">
      <c r="A14" s="210" t="s">
        <v>1199</v>
      </c>
      <c r="B14" s="204"/>
      <c r="C14" s="211">
        <v>0</v>
      </c>
      <c r="D14" s="211">
        <v>0</v>
      </c>
      <c r="E14" s="206"/>
      <c r="F14" s="207"/>
      <c r="G14" s="207"/>
      <c r="H14" s="207"/>
      <c r="I14" s="207"/>
      <c r="J14" s="224"/>
    </row>
    <row r="15" spans="1:10" s="193" customFormat="1" ht="26.25" customHeight="1">
      <c r="A15" s="212" t="s">
        <v>1200</v>
      </c>
      <c r="B15" s="213"/>
      <c r="C15" s="211">
        <v>281</v>
      </c>
      <c r="D15" s="211">
        <v>7.743494</v>
      </c>
      <c r="E15" s="206">
        <f t="shared" si="0"/>
        <v>0.027556918149466193</v>
      </c>
      <c r="F15" s="207"/>
      <c r="G15" s="207"/>
      <c r="H15" s="207"/>
      <c r="I15" s="207"/>
      <c r="J15" s="224"/>
    </row>
    <row r="16" spans="1:10" s="193" customFormat="1" ht="26.25" customHeight="1">
      <c r="A16" s="210" t="s">
        <v>1201</v>
      </c>
      <c r="B16" s="204">
        <v>585</v>
      </c>
      <c r="C16" s="211">
        <v>635</v>
      </c>
      <c r="D16" s="211">
        <v>627.0871</v>
      </c>
      <c r="E16" s="206">
        <f t="shared" si="0"/>
        <v>0.9875387401574802</v>
      </c>
      <c r="F16" s="207"/>
      <c r="G16" s="207"/>
      <c r="H16" s="207"/>
      <c r="I16" s="207"/>
      <c r="J16" s="224"/>
    </row>
    <row r="17" spans="1:10" s="193" customFormat="1" ht="26.25" customHeight="1">
      <c r="A17" s="210" t="s">
        <v>1202</v>
      </c>
      <c r="B17" s="214"/>
      <c r="C17" s="211">
        <v>0</v>
      </c>
      <c r="D17" s="211">
        <v>0</v>
      </c>
      <c r="E17" s="206"/>
      <c r="F17" s="207"/>
      <c r="G17" s="207"/>
      <c r="H17" s="207"/>
      <c r="I17" s="207"/>
      <c r="J17" s="224"/>
    </row>
    <row r="18" spans="1:10" s="193" customFormat="1" ht="26.25" customHeight="1">
      <c r="A18" s="210" t="s">
        <v>1203</v>
      </c>
      <c r="B18" s="204">
        <v>396</v>
      </c>
      <c r="C18" s="211">
        <v>566</v>
      </c>
      <c r="D18" s="211">
        <v>346.878269</v>
      </c>
      <c r="E18" s="206">
        <f aca="true" t="shared" si="1" ref="E18:E20">D18/C18</f>
        <v>0.612859132508834</v>
      </c>
      <c r="F18" s="207"/>
      <c r="G18" s="207"/>
      <c r="H18" s="207"/>
      <c r="I18" s="207"/>
      <c r="J18" s="224"/>
    </row>
    <row r="19" spans="1:10" s="193" customFormat="1" ht="26.25" customHeight="1">
      <c r="A19" s="208" t="s">
        <v>1204</v>
      </c>
      <c r="B19" s="204">
        <v>410</v>
      </c>
      <c r="C19" s="215">
        <v>419</v>
      </c>
      <c r="D19" s="215">
        <v>208.124931</v>
      </c>
      <c r="E19" s="206">
        <f t="shared" si="1"/>
        <v>0.4967182124105012</v>
      </c>
      <c r="F19" s="207"/>
      <c r="G19" s="207"/>
      <c r="H19" s="207"/>
      <c r="I19" s="207"/>
      <c r="J19" s="224"/>
    </row>
    <row r="20" spans="1:10" s="193" customFormat="1" ht="26.25" customHeight="1">
      <c r="A20" s="210" t="s">
        <v>1205</v>
      </c>
      <c r="B20" s="204">
        <v>236</v>
      </c>
      <c r="C20" s="215">
        <v>238</v>
      </c>
      <c r="D20" s="215">
        <v>82.732952</v>
      </c>
      <c r="E20" s="206">
        <f t="shared" si="1"/>
        <v>0.34761744537815126</v>
      </c>
      <c r="F20" s="207"/>
      <c r="G20" s="207"/>
      <c r="H20" s="207"/>
      <c r="I20" s="207"/>
      <c r="J20" s="224"/>
    </row>
    <row r="21" spans="1:10" s="192" customFormat="1" ht="26.25" customHeight="1">
      <c r="A21" s="210" t="s">
        <v>1206</v>
      </c>
      <c r="B21" s="204"/>
      <c r="C21" s="215">
        <v>0</v>
      </c>
      <c r="D21" s="215">
        <v>0</v>
      </c>
      <c r="E21" s="206"/>
      <c r="F21" s="207"/>
      <c r="G21" s="207"/>
      <c r="H21" s="207"/>
      <c r="I21" s="207"/>
      <c r="J21" s="196"/>
    </row>
    <row r="22" spans="1:9" ht="26.25" customHeight="1">
      <c r="A22" s="210" t="s">
        <v>1207</v>
      </c>
      <c r="B22" s="204"/>
      <c r="C22" s="215">
        <v>0</v>
      </c>
      <c r="D22" s="215">
        <v>4.4</v>
      </c>
      <c r="E22" s="206"/>
      <c r="F22" s="207"/>
      <c r="G22" s="207"/>
      <c r="H22" s="207"/>
      <c r="I22" s="207"/>
    </row>
    <row r="23" spans="1:9" ht="26.25" customHeight="1">
      <c r="A23" s="210" t="s">
        <v>1208</v>
      </c>
      <c r="B23" s="204"/>
      <c r="C23" s="215">
        <v>0</v>
      </c>
      <c r="D23" s="215">
        <v>0.53984</v>
      </c>
      <c r="E23" s="206"/>
      <c r="F23" s="207"/>
      <c r="G23" s="207"/>
      <c r="H23" s="207"/>
      <c r="I23" s="207"/>
    </row>
    <row r="24" spans="1:9" ht="26.25" customHeight="1">
      <c r="A24" s="210" t="s">
        <v>1209</v>
      </c>
      <c r="B24" s="204"/>
      <c r="C24" s="215">
        <v>0</v>
      </c>
      <c r="D24" s="215">
        <v>1.6376700000000002</v>
      </c>
      <c r="E24" s="206"/>
      <c r="F24" s="207"/>
      <c r="G24" s="207"/>
      <c r="H24" s="207"/>
      <c r="I24" s="207"/>
    </row>
    <row r="25" spans="1:9" ht="26.25" customHeight="1">
      <c r="A25" s="210" t="s">
        <v>1210</v>
      </c>
      <c r="B25" s="204"/>
      <c r="C25" s="215">
        <v>0</v>
      </c>
      <c r="D25" s="215">
        <v>27.908531</v>
      </c>
      <c r="E25" s="206"/>
      <c r="F25" s="207"/>
      <c r="G25" s="207"/>
      <c r="H25" s="207"/>
      <c r="I25" s="207"/>
    </row>
    <row r="26" spans="1:9" ht="26.25" customHeight="1">
      <c r="A26" s="210" t="s">
        <v>1211</v>
      </c>
      <c r="B26" s="204">
        <v>27</v>
      </c>
      <c r="C26" s="215">
        <v>28</v>
      </c>
      <c r="D26" s="215">
        <v>6.946591000000001</v>
      </c>
      <c r="E26" s="206">
        <f>D26/C26</f>
        <v>0.24809253571428574</v>
      </c>
      <c r="F26" s="207"/>
      <c r="G26" s="207"/>
      <c r="H26" s="207"/>
      <c r="I26" s="207"/>
    </row>
    <row r="27" spans="1:9" ht="26.25" customHeight="1">
      <c r="A27" s="210" t="s">
        <v>1212</v>
      </c>
      <c r="B27" s="214"/>
      <c r="C27" s="215">
        <v>0</v>
      </c>
      <c r="D27" s="215">
        <v>26.865</v>
      </c>
      <c r="E27" s="206"/>
      <c r="F27" s="207"/>
      <c r="G27" s="207"/>
      <c r="H27" s="207"/>
      <c r="I27" s="207"/>
    </row>
    <row r="28" spans="1:9" ht="26.25" customHeight="1">
      <c r="A28" s="210" t="s">
        <v>1213</v>
      </c>
      <c r="B28" s="214"/>
      <c r="C28" s="215">
        <v>0</v>
      </c>
      <c r="D28" s="215">
        <v>0</v>
      </c>
      <c r="E28" s="206"/>
      <c r="F28" s="207"/>
      <c r="G28" s="207"/>
      <c r="H28" s="207"/>
      <c r="I28" s="207"/>
    </row>
    <row r="29" spans="1:9" ht="26.25" customHeight="1">
      <c r="A29" s="210" t="s">
        <v>1214</v>
      </c>
      <c r="B29" s="214"/>
      <c r="C29" s="215">
        <v>0</v>
      </c>
      <c r="D29" s="215">
        <v>3.1488</v>
      </c>
      <c r="E29" s="206"/>
      <c r="F29" s="207"/>
      <c r="G29" s="207"/>
      <c r="H29" s="207"/>
      <c r="I29" s="207"/>
    </row>
    <row r="30" spans="1:9" ht="26.25" customHeight="1">
      <c r="A30" s="210" t="s">
        <v>1215</v>
      </c>
      <c r="B30" s="214"/>
      <c r="C30" s="215">
        <v>0</v>
      </c>
      <c r="D30" s="215">
        <v>0</v>
      </c>
      <c r="E30" s="206"/>
      <c r="F30" s="207"/>
      <c r="G30" s="207"/>
      <c r="H30" s="207"/>
      <c r="I30" s="207"/>
    </row>
    <row r="31" spans="1:9" ht="26.25" customHeight="1">
      <c r="A31" s="210" t="s">
        <v>1216</v>
      </c>
      <c r="B31" s="214"/>
      <c r="C31" s="215">
        <v>0</v>
      </c>
      <c r="D31" s="215">
        <v>16.856236</v>
      </c>
      <c r="E31" s="206"/>
      <c r="F31" s="207"/>
      <c r="G31" s="207"/>
      <c r="H31" s="207"/>
      <c r="I31" s="207"/>
    </row>
    <row r="32" spans="1:9" ht="26.25" customHeight="1">
      <c r="A32" s="210" t="s">
        <v>1217</v>
      </c>
      <c r="B32" s="214"/>
      <c r="C32" s="215">
        <v>0</v>
      </c>
      <c r="D32" s="215">
        <v>0</v>
      </c>
      <c r="E32" s="206"/>
      <c r="F32" s="207"/>
      <c r="G32" s="207"/>
      <c r="H32" s="207"/>
      <c r="I32" s="207"/>
    </row>
    <row r="33" spans="1:9" ht="26.25" customHeight="1">
      <c r="A33" s="210" t="s">
        <v>1218</v>
      </c>
      <c r="B33" s="214"/>
      <c r="C33" s="215">
        <v>0</v>
      </c>
      <c r="D33" s="215">
        <v>0</v>
      </c>
      <c r="E33" s="206"/>
      <c r="F33" s="207"/>
      <c r="G33" s="207"/>
      <c r="H33" s="207"/>
      <c r="I33" s="207"/>
    </row>
    <row r="34" spans="1:9" ht="26.25" customHeight="1">
      <c r="A34" s="210" t="s">
        <v>1219</v>
      </c>
      <c r="B34" s="204">
        <v>1</v>
      </c>
      <c r="C34" s="215">
        <v>0.598</v>
      </c>
      <c r="D34" s="215">
        <v>0.598</v>
      </c>
      <c r="E34" s="206">
        <f>D34/C34</f>
        <v>1</v>
      </c>
      <c r="F34" s="207"/>
      <c r="G34" s="207"/>
      <c r="H34" s="207"/>
      <c r="I34" s="207"/>
    </row>
    <row r="35" spans="1:9" ht="26.25" customHeight="1">
      <c r="A35" s="210" t="s">
        <v>1220</v>
      </c>
      <c r="B35" s="204"/>
      <c r="C35" s="215">
        <v>0</v>
      </c>
      <c r="D35" s="215">
        <v>0</v>
      </c>
      <c r="E35" s="206"/>
      <c r="F35" s="207"/>
      <c r="G35" s="207"/>
      <c r="H35" s="207"/>
      <c r="I35" s="207"/>
    </row>
    <row r="36" spans="1:9" ht="26.25" customHeight="1">
      <c r="A36" s="210" t="s">
        <v>1221</v>
      </c>
      <c r="B36" s="204"/>
      <c r="C36" s="215">
        <v>0</v>
      </c>
      <c r="D36" s="215">
        <v>0</v>
      </c>
      <c r="E36" s="206"/>
      <c r="F36" s="207"/>
      <c r="G36" s="207"/>
      <c r="H36" s="207"/>
      <c r="I36" s="207"/>
    </row>
    <row r="37" spans="1:9" ht="26.25" customHeight="1">
      <c r="A37" s="210" t="s">
        <v>1222</v>
      </c>
      <c r="B37" s="204"/>
      <c r="C37" s="215">
        <v>0</v>
      </c>
      <c r="D37" s="215">
        <v>0</v>
      </c>
      <c r="E37" s="206"/>
      <c r="F37" s="207"/>
      <c r="G37" s="207"/>
      <c r="H37" s="207"/>
      <c r="I37" s="207"/>
    </row>
    <row r="38" spans="1:9" ht="26.25" customHeight="1">
      <c r="A38" s="210" t="s">
        <v>1223</v>
      </c>
      <c r="B38" s="204"/>
      <c r="C38" s="215">
        <v>0</v>
      </c>
      <c r="D38" s="215">
        <v>0</v>
      </c>
      <c r="E38" s="206"/>
      <c r="F38" s="207"/>
      <c r="G38" s="207"/>
      <c r="H38" s="207"/>
      <c r="I38" s="207"/>
    </row>
    <row r="39" spans="1:9" ht="26.25" customHeight="1">
      <c r="A39" s="210" t="s">
        <v>1224</v>
      </c>
      <c r="B39" s="204"/>
      <c r="C39" s="215">
        <v>0</v>
      </c>
      <c r="D39" s="215">
        <v>0</v>
      </c>
      <c r="E39" s="206"/>
      <c r="F39" s="207"/>
      <c r="G39" s="207"/>
      <c r="H39" s="207"/>
      <c r="I39" s="207"/>
    </row>
    <row r="40" spans="1:9" ht="26.25" customHeight="1">
      <c r="A40" s="210" t="s">
        <v>1225</v>
      </c>
      <c r="B40" s="204"/>
      <c r="C40" s="215">
        <v>0</v>
      </c>
      <c r="D40" s="215">
        <v>0</v>
      </c>
      <c r="E40" s="206"/>
      <c r="F40" s="207"/>
      <c r="G40" s="207"/>
      <c r="H40" s="207"/>
      <c r="I40" s="207"/>
    </row>
    <row r="41" spans="1:9" ht="26.25" customHeight="1">
      <c r="A41" s="210" t="s">
        <v>1226</v>
      </c>
      <c r="B41" s="204">
        <v>17</v>
      </c>
      <c r="C41" s="215">
        <v>17</v>
      </c>
      <c r="D41" s="215">
        <v>23.48581</v>
      </c>
      <c r="E41" s="206">
        <f>D41/C41</f>
        <v>1.3815182352941178</v>
      </c>
      <c r="F41" s="207"/>
      <c r="G41" s="207"/>
      <c r="H41" s="207"/>
      <c r="I41" s="207"/>
    </row>
    <row r="42" spans="1:9" ht="26.25" customHeight="1">
      <c r="A42" s="210" t="s">
        <v>1227</v>
      </c>
      <c r="B42" s="204">
        <v>18</v>
      </c>
      <c r="C42" s="215">
        <v>18</v>
      </c>
      <c r="D42" s="215">
        <v>0</v>
      </c>
      <c r="E42" s="206"/>
      <c r="F42" s="207"/>
      <c r="G42" s="207"/>
      <c r="H42" s="207"/>
      <c r="I42" s="207"/>
    </row>
    <row r="43" spans="1:9" ht="26.25" customHeight="1">
      <c r="A43" s="210" t="s">
        <v>1228</v>
      </c>
      <c r="B43" s="204"/>
      <c r="C43" s="215">
        <v>0</v>
      </c>
      <c r="D43" s="215">
        <v>5.926147</v>
      </c>
      <c r="E43" s="206"/>
      <c r="F43" s="207"/>
      <c r="G43" s="207"/>
      <c r="H43" s="207"/>
      <c r="I43" s="207"/>
    </row>
    <row r="44" spans="1:9" ht="26.25" customHeight="1">
      <c r="A44" s="210" t="s">
        <v>1229</v>
      </c>
      <c r="B44" s="204">
        <v>111</v>
      </c>
      <c r="C44" s="215">
        <v>117</v>
      </c>
      <c r="D44" s="215">
        <v>7.0793539999999995</v>
      </c>
      <c r="E44" s="206">
        <f>D44/C44</f>
        <v>0.06050729914529914</v>
      </c>
      <c r="F44" s="207"/>
      <c r="G44" s="207"/>
      <c r="H44" s="207"/>
      <c r="I44" s="207"/>
    </row>
    <row r="45" spans="1:9" ht="26.25" customHeight="1">
      <c r="A45" s="210" t="s">
        <v>1230</v>
      </c>
      <c r="B45" s="204"/>
      <c r="C45" s="216">
        <v>0</v>
      </c>
      <c r="D45" s="216">
        <v>0</v>
      </c>
      <c r="E45" s="206"/>
      <c r="F45" s="207"/>
      <c r="G45" s="207"/>
      <c r="H45" s="207"/>
      <c r="I45" s="207"/>
    </row>
    <row r="46" spans="1:9" ht="26.25" customHeight="1">
      <c r="A46" s="210" t="s">
        <v>1231</v>
      </c>
      <c r="B46" s="204"/>
      <c r="C46" s="216">
        <v>0</v>
      </c>
      <c r="D46" s="216">
        <v>0</v>
      </c>
      <c r="E46" s="206"/>
      <c r="F46" s="207"/>
      <c r="G46" s="207"/>
      <c r="H46" s="207"/>
      <c r="I46" s="207"/>
    </row>
    <row r="47" spans="1:9" ht="26.25" customHeight="1">
      <c r="A47" s="217" t="s">
        <v>1232</v>
      </c>
      <c r="B47" s="204">
        <v>38</v>
      </c>
      <c r="C47" s="218">
        <v>220</v>
      </c>
      <c r="D47" s="218">
        <v>17.4929</v>
      </c>
      <c r="E47" s="206">
        <f>D47/C47</f>
        <v>0.07951318181818182</v>
      </c>
      <c r="F47" s="207"/>
      <c r="G47" s="207"/>
      <c r="H47" s="207"/>
      <c r="I47" s="207"/>
    </row>
    <row r="48" spans="1:9" ht="26.25" customHeight="1">
      <c r="A48" s="210" t="s">
        <v>1233</v>
      </c>
      <c r="B48" s="204"/>
      <c r="C48" s="218">
        <v>0</v>
      </c>
      <c r="D48" s="218">
        <v>0</v>
      </c>
      <c r="E48" s="206"/>
      <c r="F48" s="207"/>
      <c r="G48" s="207"/>
      <c r="H48" s="207"/>
      <c r="I48" s="207"/>
    </row>
    <row r="49" spans="1:9" ht="26.25" customHeight="1">
      <c r="A49" s="210" t="s">
        <v>1234</v>
      </c>
      <c r="B49" s="204"/>
      <c r="C49" s="218">
        <v>0</v>
      </c>
      <c r="D49" s="218">
        <v>5.8884</v>
      </c>
      <c r="E49" s="206"/>
      <c r="F49" s="207"/>
      <c r="G49" s="207"/>
      <c r="H49" s="207"/>
      <c r="I49" s="207"/>
    </row>
    <row r="50" spans="1:9" ht="26.25" customHeight="1">
      <c r="A50" s="210" t="s">
        <v>1235</v>
      </c>
      <c r="B50" s="204"/>
      <c r="C50" s="218">
        <v>0</v>
      </c>
      <c r="D50" s="218">
        <v>0</v>
      </c>
      <c r="E50" s="206"/>
      <c r="F50" s="207"/>
      <c r="G50" s="207"/>
      <c r="H50" s="207"/>
      <c r="I50" s="207"/>
    </row>
    <row r="51" spans="1:9" ht="26.25" customHeight="1">
      <c r="A51" s="210" t="s">
        <v>1236</v>
      </c>
      <c r="B51" s="204"/>
      <c r="C51" s="218">
        <v>0</v>
      </c>
      <c r="D51" s="218">
        <v>0</v>
      </c>
      <c r="E51" s="206"/>
      <c r="F51" s="207"/>
      <c r="G51" s="207"/>
      <c r="H51" s="207"/>
      <c r="I51" s="207"/>
    </row>
    <row r="52" spans="1:9" ht="26.25" customHeight="1">
      <c r="A52" s="210" t="s">
        <v>1237</v>
      </c>
      <c r="B52" s="204">
        <v>38</v>
      </c>
      <c r="C52" s="218">
        <v>0</v>
      </c>
      <c r="D52" s="218">
        <v>0.648</v>
      </c>
      <c r="E52" s="206"/>
      <c r="F52" s="207"/>
      <c r="G52" s="207"/>
      <c r="H52" s="207"/>
      <c r="I52" s="207"/>
    </row>
    <row r="53" spans="1:9" ht="26.25" customHeight="1">
      <c r="A53" s="210" t="s">
        <v>1238</v>
      </c>
      <c r="B53" s="204"/>
      <c r="C53" s="218">
        <v>0</v>
      </c>
      <c r="D53" s="218">
        <v>0</v>
      </c>
      <c r="E53" s="206"/>
      <c r="F53" s="207"/>
      <c r="G53" s="207"/>
      <c r="H53" s="207"/>
      <c r="I53" s="207"/>
    </row>
    <row r="54" spans="1:9" ht="26.25" customHeight="1">
      <c r="A54" s="210" t="s">
        <v>1239</v>
      </c>
      <c r="B54" s="214"/>
      <c r="C54" s="218">
        <v>42</v>
      </c>
      <c r="D54" s="218">
        <v>10.88</v>
      </c>
      <c r="E54" s="206">
        <f>D54/C54</f>
        <v>0.2590476190476191</v>
      </c>
      <c r="F54" s="207"/>
      <c r="G54" s="207"/>
      <c r="H54" s="207"/>
      <c r="I54" s="207"/>
    </row>
    <row r="55" spans="1:9" ht="26.25" customHeight="1">
      <c r="A55" s="210" t="s">
        <v>1240</v>
      </c>
      <c r="B55" s="214"/>
      <c r="C55" s="218">
        <v>0</v>
      </c>
      <c r="D55" s="218">
        <v>0</v>
      </c>
      <c r="E55" s="206"/>
      <c r="F55" s="207"/>
      <c r="G55" s="207"/>
      <c r="H55" s="207"/>
      <c r="I55" s="207"/>
    </row>
    <row r="56" spans="1:9" ht="26.25" customHeight="1">
      <c r="A56" s="210" t="s">
        <v>1241</v>
      </c>
      <c r="B56" s="214"/>
      <c r="C56" s="218"/>
      <c r="D56" s="218">
        <v>0</v>
      </c>
      <c r="E56" s="206"/>
      <c r="F56" s="207"/>
      <c r="G56" s="207"/>
      <c r="H56" s="207"/>
      <c r="I56" s="207"/>
    </row>
    <row r="57" spans="1:9" ht="26.25" customHeight="1">
      <c r="A57" s="210" t="s">
        <v>1242</v>
      </c>
      <c r="B57" s="214"/>
      <c r="C57" s="216">
        <v>0</v>
      </c>
      <c r="D57" s="216">
        <v>0</v>
      </c>
      <c r="E57" s="206"/>
      <c r="F57" s="207"/>
      <c r="G57" s="207"/>
      <c r="H57" s="207"/>
      <c r="I57" s="207"/>
    </row>
    <row r="58" spans="1:9" ht="26.25" customHeight="1">
      <c r="A58" s="210" t="s">
        <v>1243</v>
      </c>
      <c r="B58" s="214"/>
      <c r="C58" s="216">
        <v>178</v>
      </c>
      <c r="D58" s="216">
        <v>0</v>
      </c>
      <c r="E58" s="206"/>
      <c r="F58" s="207"/>
      <c r="G58" s="207"/>
      <c r="H58" s="207"/>
      <c r="I58" s="207"/>
    </row>
    <row r="59" spans="1:9" ht="26.25" customHeight="1">
      <c r="A59" s="219" t="s">
        <v>1244</v>
      </c>
      <c r="B59" s="214"/>
      <c r="C59" s="220">
        <v>0</v>
      </c>
      <c r="D59" s="220">
        <v>8.9643</v>
      </c>
      <c r="E59" s="206"/>
      <c r="F59" s="207"/>
      <c r="G59" s="207"/>
      <c r="H59" s="207"/>
      <c r="I59" s="207"/>
    </row>
    <row r="60" spans="1:9" ht="26.25" customHeight="1">
      <c r="A60" s="210" t="s">
        <v>1245</v>
      </c>
      <c r="B60" s="214"/>
      <c r="C60" s="220">
        <v>0</v>
      </c>
      <c r="D60" s="220">
        <v>0</v>
      </c>
      <c r="E60" s="206"/>
      <c r="F60" s="207"/>
      <c r="G60" s="207"/>
      <c r="H60" s="207"/>
      <c r="I60" s="207"/>
    </row>
    <row r="61" spans="1:9" ht="26.25" customHeight="1">
      <c r="A61" s="210" t="s">
        <v>1246</v>
      </c>
      <c r="B61" s="214"/>
      <c r="C61" s="220">
        <v>0</v>
      </c>
      <c r="D61" s="220">
        <v>8.9643</v>
      </c>
      <c r="E61" s="206"/>
      <c r="F61" s="207"/>
      <c r="G61" s="207"/>
      <c r="H61" s="207"/>
      <c r="I61" s="207"/>
    </row>
    <row r="62" spans="1:9" ht="26.25" customHeight="1">
      <c r="A62" s="210" t="s">
        <v>1247</v>
      </c>
      <c r="B62" s="214"/>
      <c r="C62" s="214"/>
      <c r="D62" s="214"/>
      <c r="E62" s="221"/>
      <c r="F62" s="207"/>
      <c r="G62" s="207"/>
      <c r="H62" s="207"/>
      <c r="I62" s="207"/>
    </row>
    <row r="63" spans="1:9" ht="26.25" customHeight="1">
      <c r="A63" s="210" t="s">
        <v>1248</v>
      </c>
      <c r="B63" s="214"/>
      <c r="C63" s="214"/>
      <c r="D63" s="214"/>
      <c r="E63" s="221"/>
      <c r="F63" s="207"/>
      <c r="G63" s="207"/>
      <c r="H63" s="207"/>
      <c r="I63" s="207"/>
    </row>
    <row r="64" spans="1:9" ht="26.25" customHeight="1">
      <c r="A64" s="210" t="s">
        <v>1249</v>
      </c>
      <c r="B64" s="214"/>
      <c r="C64" s="214"/>
      <c r="D64" s="214"/>
      <c r="E64" s="221"/>
      <c r="F64" s="207"/>
      <c r="G64" s="207"/>
      <c r="H64" s="207"/>
      <c r="I64" s="207"/>
    </row>
    <row r="65" spans="1:9" ht="26.25" customHeight="1">
      <c r="A65" s="210" t="s">
        <v>1250</v>
      </c>
      <c r="B65" s="214"/>
      <c r="C65" s="214"/>
      <c r="D65" s="214"/>
      <c r="E65" s="221"/>
      <c r="F65" s="207"/>
      <c r="G65" s="207"/>
      <c r="H65" s="207"/>
      <c r="I65" s="207"/>
    </row>
    <row r="66" spans="1:9" ht="26.25" customHeight="1">
      <c r="A66" s="210" t="s">
        <v>1251</v>
      </c>
      <c r="B66" s="214"/>
      <c r="C66" s="214"/>
      <c r="D66" s="214"/>
      <c r="E66" s="221"/>
      <c r="F66" s="207"/>
      <c r="G66" s="207"/>
      <c r="H66" s="207"/>
      <c r="I66" s="207"/>
    </row>
    <row r="67" spans="1:9" ht="26.25" customHeight="1">
      <c r="A67" s="210" t="s">
        <v>1252</v>
      </c>
      <c r="B67" s="214"/>
      <c r="C67" s="214"/>
      <c r="D67" s="214"/>
      <c r="E67" s="221"/>
      <c r="F67" s="207"/>
      <c r="G67" s="207"/>
      <c r="H67" s="207"/>
      <c r="I67" s="207"/>
    </row>
    <row r="68" spans="1:9" ht="26.25" customHeight="1">
      <c r="A68" s="210" t="s">
        <v>1252</v>
      </c>
      <c r="B68" s="214"/>
      <c r="C68" s="214"/>
      <c r="D68" s="214"/>
      <c r="E68" s="221"/>
      <c r="F68" s="207"/>
      <c r="G68" s="207"/>
      <c r="H68" s="207"/>
      <c r="I68" s="207"/>
    </row>
    <row r="69" spans="1:9" ht="26.25" customHeight="1">
      <c r="A69" s="210" t="s">
        <v>1253</v>
      </c>
      <c r="B69" s="214"/>
      <c r="C69" s="214"/>
      <c r="D69" s="214"/>
      <c r="E69" s="221"/>
      <c r="F69" s="207"/>
      <c r="G69" s="207"/>
      <c r="H69" s="207"/>
      <c r="I69" s="207"/>
    </row>
    <row r="70" spans="1:9" ht="26.25" customHeight="1">
      <c r="A70" s="210" t="s">
        <v>1254</v>
      </c>
      <c r="B70" s="214"/>
      <c r="C70" s="214"/>
      <c r="D70" s="214"/>
      <c r="E70" s="221"/>
      <c r="F70" s="207"/>
      <c r="G70" s="207"/>
      <c r="H70" s="207"/>
      <c r="I70" s="207"/>
    </row>
    <row r="71" spans="1:9" ht="26.25" customHeight="1">
      <c r="A71" s="210" t="s">
        <v>1255</v>
      </c>
      <c r="B71" s="225"/>
      <c r="C71" s="226"/>
      <c r="D71" s="225"/>
      <c r="E71" s="221"/>
      <c r="F71" s="207"/>
      <c r="G71" s="207"/>
      <c r="H71" s="207"/>
      <c r="I71" s="207"/>
    </row>
    <row r="72" spans="1:9" ht="26.25" customHeight="1">
      <c r="A72" s="210" t="s">
        <v>1256</v>
      </c>
      <c r="B72" s="225"/>
      <c r="C72" s="226"/>
      <c r="D72" s="225"/>
      <c r="E72" s="221"/>
      <c r="F72" s="207"/>
      <c r="G72" s="207"/>
      <c r="H72" s="207"/>
      <c r="I72" s="207"/>
    </row>
    <row r="73" spans="1:9" ht="26.25" customHeight="1">
      <c r="A73" s="210" t="s">
        <v>1257</v>
      </c>
      <c r="B73" s="225"/>
      <c r="C73" s="226"/>
      <c r="D73" s="225"/>
      <c r="E73" s="221"/>
      <c r="F73" s="207"/>
      <c r="G73" s="207"/>
      <c r="H73" s="207"/>
      <c r="I73" s="207"/>
    </row>
    <row r="74" spans="1:10" s="192" customFormat="1" ht="33.75" customHeight="1">
      <c r="A74" s="227"/>
      <c r="E74" s="194"/>
      <c r="F74" s="195"/>
      <c r="G74" s="195"/>
      <c r="H74" s="195"/>
      <c r="I74" s="195"/>
      <c r="J74" s="196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9"/>
  <sheetViews>
    <sheetView showGridLines="0" showZeros="0" zoomScaleSheetLayoutView="100" workbookViewId="0" topLeftCell="A1">
      <pane xSplit="1" ySplit="4" topLeftCell="B5" activePane="bottomRight" state="frozen"/>
      <selection pane="bottomRight" activeCell="H11" sqref="H11"/>
    </sheetView>
  </sheetViews>
  <sheetFormatPr defaultColWidth="9.00390625" defaultRowHeight="14.25"/>
  <cols>
    <col min="1" max="1" width="54.25390625" style="17" customWidth="1"/>
    <col min="2" max="5" width="15.375" style="171" customWidth="1"/>
    <col min="6" max="6" width="15.375" style="172" customWidth="1"/>
    <col min="7" max="7" width="9.00390625" style="17" customWidth="1"/>
    <col min="8" max="8" width="14.125" style="17" bestFit="1" customWidth="1"/>
    <col min="9" max="16384" width="9.00390625" style="17" customWidth="1"/>
  </cols>
  <sheetData>
    <row r="1" spans="1:6" s="14" customFormat="1" ht="55.5" customHeight="1">
      <c r="A1" s="173" t="s">
        <v>1264</v>
      </c>
      <c r="B1" s="173"/>
      <c r="C1" s="173"/>
      <c r="D1" s="173"/>
      <c r="E1" s="173"/>
      <c r="F1" s="173"/>
    </row>
    <row r="2" spans="1:6" s="15" customFormat="1" ht="14.25">
      <c r="A2" s="20" t="s">
        <v>1265</v>
      </c>
      <c r="B2" s="174"/>
      <c r="C2" s="174"/>
      <c r="D2" s="46"/>
      <c r="E2" s="46"/>
      <c r="F2" s="175" t="s">
        <v>28</v>
      </c>
    </row>
    <row r="3" spans="1:6" s="15" customFormat="1" ht="19.5" customHeight="1">
      <c r="A3" s="22" t="s">
        <v>29</v>
      </c>
      <c r="B3" s="23" t="s">
        <v>30</v>
      </c>
      <c r="C3" s="23" t="s">
        <v>31</v>
      </c>
      <c r="D3" s="23" t="s">
        <v>32</v>
      </c>
      <c r="E3" s="23" t="s">
        <v>1266</v>
      </c>
      <c r="F3" s="50" t="s">
        <v>1267</v>
      </c>
    </row>
    <row r="4" spans="1:6" s="16" customFormat="1" ht="19.5" customHeight="1">
      <c r="A4" s="22"/>
      <c r="B4" s="24"/>
      <c r="C4" s="24"/>
      <c r="D4" s="24"/>
      <c r="E4" s="24"/>
      <c r="F4" s="54"/>
    </row>
    <row r="5" spans="1:6" ht="25.5" customHeight="1">
      <c r="A5" s="55" t="s">
        <v>1268</v>
      </c>
      <c r="B5" s="176">
        <f>B6</f>
        <v>1309</v>
      </c>
      <c r="C5" s="177">
        <f>C6</f>
        <v>2162</v>
      </c>
      <c r="D5" s="178">
        <f>D6</f>
        <v>2162</v>
      </c>
      <c r="E5" s="179">
        <f>E6</f>
        <v>1</v>
      </c>
      <c r="F5" s="180">
        <f>F6</f>
        <v>1.651642475171887</v>
      </c>
    </row>
    <row r="6" spans="1:8" ht="25.5" customHeight="1">
      <c r="A6" s="55" t="s">
        <v>1269</v>
      </c>
      <c r="B6" s="176">
        <f>B7+B18</f>
        <v>1309</v>
      </c>
      <c r="C6" s="176">
        <f>C7+C18</f>
        <v>2162</v>
      </c>
      <c r="D6" s="178">
        <f>D7+D18</f>
        <v>2162</v>
      </c>
      <c r="E6" s="179">
        <f>D6/C6</f>
        <v>1</v>
      </c>
      <c r="F6" s="179">
        <v>1.651642475171887</v>
      </c>
      <c r="H6" s="181"/>
    </row>
    <row r="7" spans="1:6" ht="25.5" customHeight="1">
      <c r="A7" s="182" t="s">
        <v>1270</v>
      </c>
      <c r="B7" s="176"/>
      <c r="C7" s="177"/>
      <c r="D7" s="178">
        <v>74</v>
      </c>
      <c r="E7" s="179"/>
      <c r="F7" s="183"/>
    </row>
    <row r="8" spans="1:6" s="170" customFormat="1" ht="25.5" customHeight="1">
      <c r="A8" s="184" t="s">
        <v>1271</v>
      </c>
      <c r="B8" s="176"/>
      <c r="C8" s="177"/>
      <c r="D8" s="178"/>
      <c r="E8" s="179"/>
      <c r="F8" s="185"/>
    </row>
    <row r="9" spans="1:6" s="170" customFormat="1" ht="25.5" customHeight="1">
      <c r="A9" s="184" t="s">
        <v>1272</v>
      </c>
      <c r="B9" s="176"/>
      <c r="C9" s="177"/>
      <c r="D9" s="178"/>
      <c r="E9" s="179"/>
      <c r="F9" s="185"/>
    </row>
    <row r="10" spans="1:6" s="170" customFormat="1" ht="25.5" customHeight="1">
      <c r="A10" s="184" t="s">
        <v>1273</v>
      </c>
      <c r="B10" s="176"/>
      <c r="C10" s="177"/>
      <c r="D10" s="178"/>
      <c r="E10" s="179"/>
      <c r="F10" s="185"/>
    </row>
    <row r="11" spans="1:6" s="170" customFormat="1" ht="25.5" customHeight="1">
      <c r="A11" s="184" t="s">
        <v>1274</v>
      </c>
      <c r="B11" s="176"/>
      <c r="C11" s="177"/>
      <c r="D11" s="178"/>
      <c r="E11" s="179"/>
      <c r="F11" s="185"/>
    </row>
    <row r="12" spans="1:6" s="170" customFormat="1" ht="25.5" customHeight="1">
      <c r="A12" s="184" t="s">
        <v>1275</v>
      </c>
      <c r="B12" s="176"/>
      <c r="C12" s="177"/>
      <c r="D12" s="178"/>
      <c r="E12" s="179"/>
      <c r="F12" s="185"/>
    </row>
    <row r="13" spans="1:6" s="170" customFormat="1" ht="25.5" customHeight="1">
      <c r="A13" s="184" t="s">
        <v>1276</v>
      </c>
      <c r="B13" s="176"/>
      <c r="C13" s="177"/>
      <c r="D13" s="178"/>
      <c r="E13" s="179"/>
      <c r="F13" s="185"/>
    </row>
    <row r="14" spans="1:6" s="170" customFormat="1" ht="25.5" customHeight="1">
      <c r="A14" s="184" t="s">
        <v>1277</v>
      </c>
      <c r="B14" s="176"/>
      <c r="C14" s="177"/>
      <c r="D14" s="178"/>
      <c r="E14" s="179"/>
      <c r="F14" s="185"/>
    </row>
    <row r="15" spans="1:6" s="170" customFormat="1" ht="25.5" customHeight="1">
      <c r="A15" s="186" t="s">
        <v>1278</v>
      </c>
      <c r="B15" s="176"/>
      <c r="C15" s="177"/>
      <c r="D15" s="178"/>
      <c r="E15" s="179"/>
      <c r="F15" s="185"/>
    </row>
    <row r="16" spans="1:6" s="170" customFormat="1" ht="25.5" customHeight="1">
      <c r="A16" s="184" t="s">
        <v>1279</v>
      </c>
      <c r="B16" s="176"/>
      <c r="C16" s="177"/>
      <c r="D16" s="178">
        <v>74</v>
      </c>
      <c r="E16" s="179"/>
      <c r="F16" s="185"/>
    </row>
    <row r="17" spans="1:6" s="170" customFormat="1" ht="25.5" customHeight="1">
      <c r="A17" s="184" t="s">
        <v>1280</v>
      </c>
      <c r="B17" s="176"/>
      <c r="C17" s="177"/>
      <c r="D17" s="178"/>
      <c r="E17" s="179"/>
      <c r="F17" s="185"/>
    </row>
    <row r="18" spans="1:8" s="170" customFormat="1" ht="25.5" customHeight="1">
      <c r="A18" s="182" t="s">
        <v>1281</v>
      </c>
      <c r="B18" s="176">
        <f>SUM(B19:B35)</f>
        <v>1309</v>
      </c>
      <c r="C18" s="176">
        <f>SUM(C19:C35)</f>
        <v>2162</v>
      </c>
      <c r="D18" s="178">
        <f>SUM(D19:D35)</f>
        <v>2088</v>
      </c>
      <c r="E18" s="179">
        <f>D18/C18</f>
        <v>0.96577243293247</v>
      </c>
      <c r="F18" s="187">
        <v>1.5951107715813597</v>
      </c>
      <c r="H18" s="188"/>
    </row>
    <row r="19" spans="1:8" ht="25.5" customHeight="1">
      <c r="A19" s="184" t="s">
        <v>1282</v>
      </c>
      <c r="B19" s="176"/>
      <c r="C19" s="177"/>
      <c r="D19" s="178"/>
      <c r="E19" s="178"/>
      <c r="F19" s="187">
        <v>0</v>
      </c>
      <c r="H19" s="188"/>
    </row>
    <row r="20" spans="1:8" s="170" customFormat="1" ht="25.5" customHeight="1">
      <c r="A20" s="184" t="s">
        <v>1283</v>
      </c>
      <c r="B20" s="176"/>
      <c r="C20" s="177"/>
      <c r="D20" s="178"/>
      <c r="E20" s="178"/>
      <c r="F20" s="187"/>
      <c r="H20" s="188"/>
    </row>
    <row r="21" spans="1:8" s="170" customFormat="1" ht="25.5" customHeight="1">
      <c r="A21" s="184" t="s">
        <v>1284</v>
      </c>
      <c r="B21" s="176"/>
      <c r="C21" s="177"/>
      <c r="D21" s="178"/>
      <c r="E21" s="178"/>
      <c r="F21" s="187"/>
      <c r="H21" s="188"/>
    </row>
    <row r="22" spans="1:8" s="170" customFormat="1" ht="25.5" customHeight="1">
      <c r="A22" s="184" t="s">
        <v>1285</v>
      </c>
      <c r="B22" s="176"/>
      <c r="C22" s="177"/>
      <c r="D22" s="178"/>
      <c r="E22" s="178"/>
      <c r="F22" s="187"/>
      <c r="H22" s="188"/>
    </row>
    <row r="23" spans="1:8" s="170" customFormat="1" ht="25.5" customHeight="1">
      <c r="A23" s="184" t="s">
        <v>1286</v>
      </c>
      <c r="B23" s="176"/>
      <c r="C23" s="177"/>
      <c r="D23" s="178"/>
      <c r="E23" s="178"/>
      <c r="F23" s="187"/>
      <c r="H23" s="188"/>
    </row>
    <row r="24" spans="1:8" s="170" customFormat="1" ht="25.5" customHeight="1">
      <c r="A24" s="184" t="s">
        <v>1287</v>
      </c>
      <c r="B24" s="176"/>
      <c r="C24" s="177"/>
      <c r="D24" s="178"/>
      <c r="E24" s="178"/>
      <c r="F24" s="187"/>
      <c r="H24" s="188"/>
    </row>
    <row r="25" spans="1:8" s="170" customFormat="1" ht="25.5" customHeight="1">
      <c r="A25" s="184" t="s">
        <v>1288</v>
      </c>
      <c r="B25" s="176">
        <v>1279</v>
      </c>
      <c r="C25" s="177">
        <v>2079</v>
      </c>
      <c r="D25" s="178">
        <v>2079</v>
      </c>
      <c r="E25" s="179">
        <f>D25/C25</f>
        <v>1</v>
      </c>
      <c r="F25" s="187">
        <v>1.6267605633802817</v>
      </c>
      <c r="H25" s="188"/>
    </row>
    <row r="26" spans="1:8" s="170" customFormat="1" ht="25.5" customHeight="1">
      <c r="A26" s="184" t="s">
        <v>1289</v>
      </c>
      <c r="B26" s="176"/>
      <c r="C26" s="177"/>
      <c r="D26" s="178"/>
      <c r="E26" s="178"/>
      <c r="F26" s="185"/>
      <c r="H26" s="188"/>
    </row>
    <row r="27" spans="1:8" s="170" customFormat="1" ht="25.5" customHeight="1">
      <c r="A27" s="184" t="s">
        <v>1290</v>
      </c>
      <c r="B27" s="176">
        <v>14</v>
      </c>
      <c r="C27" s="177"/>
      <c r="D27" s="178"/>
      <c r="E27" s="178"/>
      <c r="F27" s="185"/>
      <c r="H27" s="188"/>
    </row>
    <row r="28" spans="1:8" s="170" customFormat="1" ht="25.5" customHeight="1">
      <c r="A28" s="184" t="s">
        <v>1291</v>
      </c>
      <c r="B28" s="176">
        <v>16</v>
      </c>
      <c r="C28" s="177">
        <v>83</v>
      </c>
      <c r="D28" s="178">
        <v>9</v>
      </c>
      <c r="E28" s="178"/>
      <c r="F28" s="185"/>
      <c r="H28" s="188"/>
    </row>
    <row r="29" spans="1:6" s="170" customFormat="1" ht="25.5" customHeight="1">
      <c r="A29" s="184" t="s">
        <v>1292</v>
      </c>
      <c r="B29" s="176"/>
      <c r="C29" s="177"/>
      <c r="D29" s="178"/>
      <c r="E29" s="178"/>
      <c r="F29" s="185"/>
    </row>
    <row r="30" spans="1:6" s="170" customFormat="1" ht="25.5" customHeight="1">
      <c r="A30" s="184" t="s">
        <v>1293</v>
      </c>
      <c r="B30" s="176"/>
      <c r="C30" s="177"/>
      <c r="D30" s="178"/>
      <c r="E30" s="178"/>
      <c r="F30" s="185"/>
    </row>
    <row r="31" spans="1:6" s="170" customFormat="1" ht="25.5" customHeight="1">
      <c r="A31" s="184" t="s">
        <v>1294</v>
      </c>
      <c r="B31" s="176"/>
      <c r="C31" s="177"/>
      <c r="D31" s="178"/>
      <c r="E31" s="178"/>
      <c r="F31" s="185"/>
    </row>
    <row r="32" spans="1:6" s="170" customFormat="1" ht="25.5" customHeight="1">
      <c r="A32" s="184" t="s">
        <v>1295</v>
      </c>
      <c r="B32" s="176"/>
      <c r="C32" s="177"/>
      <c r="D32" s="178"/>
      <c r="E32" s="178"/>
      <c r="F32" s="185"/>
    </row>
    <row r="33" spans="1:6" s="170" customFormat="1" ht="25.5" customHeight="1">
      <c r="A33" s="184" t="s">
        <v>1296</v>
      </c>
      <c r="B33" s="176"/>
      <c r="C33" s="177"/>
      <c r="D33" s="178"/>
      <c r="E33" s="178"/>
      <c r="F33" s="185"/>
    </row>
    <row r="34" spans="1:6" s="170" customFormat="1" ht="25.5" customHeight="1">
      <c r="A34" s="184" t="s">
        <v>1297</v>
      </c>
      <c r="B34" s="176"/>
      <c r="C34" s="177"/>
      <c r="D34" s="178"/>
      <c r="E34" s="178"/>
      <c r="F34" s="185"/>
    </row>
    <row r="35" spans="1:6" s="170" customFormat="1" ht="25.5" customHeight="1">
      <c r="A35" s="184" t="s">
        <v>86</v>
      </c>
      <c r="B35" s="176"/>
      <c r="C35" s="177"/>
      <c r="D35" s="178"/>
      <c r="E35" s="178"/>
      <c r="F35" s="185"/>
    </row>
    <row r="36" spans="1:6" s="170" customFormat="1" ht="25.5" customHeight="1">
      <c r="A36" s="55" t="s">
        <v>1298</v>
      </c>
      <c r="B36" s="176"/>
      <c r="C36" s="177"/>
      <c r="D36" s="178"/>
      <c r="E36" s="178"/>
      <c r="F36" s="185"/>
    </row>
    <row r="37" spans="1:6" s="170" customFormat="1" ht="25.5" customHeight="1">
      <c r="A37" s="182" t="s">
        <v>1299</v>
      </c>
      <c r="B37" s="176"/>
      <c r="C37" s="177"/>
      <c r="D37" s="178"/>
      <c r="E37" s="178"/>
      <c r="F37" s="185"/>
    </row>
    <row r="38" spans="1:6" ht="27.75" customHeight="1">
      <c r="A38" s="182" t="s">
        <v>1300</v>
      </c>
      <c r="B38" s="176"/>
      <c r="C38" s="177"/>
      <c r="D38" s="178"/>
      <c r="E38" s="178"/>
      <c r="F38" s="185"/>
    </row>
    <row r="39" ht="15">
      <c r="A39" s="35"/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5902777777777778" right="0.5902777777777778" top="0.9840277777777777" bottom="0.5902777777777778" header="0.5902777777777778" footer="0.2361111111111111"/>
  <pageSetup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屈开开</dc:creator>
  <cp:keywords/>
  <dc:description/>
  <cp:lastModifiedBy>lenovo</cp:lastModifiedBy>
  <cp:lastPrinted>2021-08-10T02:10:43Z</cp:lastPrinted>
  <dcterms:created xsi:type="dcterms:W3CDTF">2016-01-07T09:18:10Z</dcterms:created>
  <dcterms:modified xsi:type="dcterms:W3CDTF">2022-09-05T01:40:15Z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60E94274E4C349ACB55011A7C48C16DB</vt:lpwstr>
  </property>
</Properties>
</file>