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140" firstSheet="7" activeTab="8"/>
  </bookViews>
  <sheets>
    <sheet name="2021年收支预算总表（全口径）-1" sheetId="1" r:id="rId1"/>
    <sheet name="2021年收入预算总表-2" sheetId="2" r:id="rId2"/>
    <sheet name="2021年支出预算总表（全口径）-3" sheetId="3" r:id="rId3"/>
    <sheet name="2021年财政拨款收支预算总表-4" sheetId="4" r:id="rId4"/>
    <sheet name="2021年财政拨款收入预算总表-5" sheetId="5" r:id="rId5"/>
    <sheet name="2021年一般公共预算财政拨款支出表-6" sheetId="6" r:id="rId6"/>
    <sheet name="2021年一般公共预算财政拨款基本支出预算明细表-7" sheetId="7" r:id="rId7"/>
    <sheet name="2021年一般公共预算财政拨款项目支出预算明细表-8" sheetId="8" r:id="rId8"/>
    <sheet name="2021年政府性基金预算财政拨款支出表-9" sheetId="9" r:id="rId9"/>
    <sheet name="2021年政府性基金预算支出明细表-10" sheetId="10" r:id="rId10"/>
    <sheet name="2021年国有资本经营预算财政拨款支出表-11" sheetId="11" r:id="rId11"/>
    <sheet name="2021年国有资本经营算支出明细表-12" sheetId="12" r:id="rId12"/>
    <sheet name="2021年一般预算财政拨款基本支出明细表（政府经济）-13" sheetId="13" r:id="rId13"/>
    <sheet name="2021年一般预算财政拨款项目支出明细（政府经济）-14" sheetId="14" r:id="rId14"/>
    <sheet name="2021年政府性基金预算（政府经济）-15" sheetId="15" r:id="rId15"/>
    <sheet name="2021年国有资本经营预算（政府经济）-16" sheetId="16" r:id="rId16"/>
    <sheet name="2021年一般公共预算财政拨款三公经费支出预算表-17" sheetId="17" r:id="rId17"/>
    <sheet name="2021年政府采购预算表-18" sheetId="18" r:id="rId18"/>
    <sheet name="政策及项目绩效目标表-19" sheetId="19" r:id="rId19"/>
  </sheets>
  <definedNames/>
  <calcPr fullCalcOnLoad="1"/>
</workbook>
</file>

<file path=xl/sharedStrings.xml><?xml version="1.0" encoding="utf-8"?>
<sst xmlns="http://schemas.openxmlformats.org/spreadsheetml/2006/main" count="1798" uniqueCount="419">
  <si>
    <t>表一</t>
  </si>
  <si>
    <t>单位：元</t>
  </si>
  <si>
    <t>收入预算</t>
  </si>
  <si>
    <t>支出预算</t>
  </si>
  <si>
    <t>项目</t>
  </si>
  <si>
    <t>一、财政拨款</t>
  </si>
  <si>
    <t>一、一般公共服务</t>
  </si>
  <si>
    <t>二、公共安全</t>
  </si>
  <si>
    <t>三、教育</t>
  </si>
  <si>
    <t>四、科学技术</t>
  </si>
  <si>
    <t>五、文化旅游体育与传媒</t>
  </si>
  <si>
    <t>六、社会保障和就业</t>
  </si>
  <si>
    <t>七、卫生健康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</si>
  <si>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</si>
  <si>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</si>
  <si>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</si>
  <si>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</si>
  <si>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</si>
  <si>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</si>
  <si>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</si>
  <si>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</si>
  <si>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</si>
  <si>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</si>
  <si>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</si>
  <si>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本年收入合计</t>
  </si>
  <si>
    <t>本年支出合计</t>
  </si>
  <si>
    <t>收入总计</t>
  </si>
  <si>
    <t>支出合计</t>
  </si>
  <si>
    <t>表二</t>
  </si>
  <si>
    <t>单位名称</t>
  </si>
  <si>
    <t>合计</t>
  </si>
  <si>
    <t>预算单位</t>
  </si>
  <si>
    <t>财政经费拨款</t>
  </si>
  <si>
    <t>政府性基金预算拨款</t>
  </si>
  <si>
    <t>表三</t>
  </si>
  <si>
    <t>支出功能分类科目编码</t>
  </si>
  <si>
    <t>基金预算支出</t>
  </si>
  <si>
    <t>类</t>
  </si>
  <si>
    <t>款</t>
  </si>
  <si>
    <t>项</t>
  </si>
  <si>
    <t>基本支出</t>
  </si>
  <si>
    <t>项目支出</t>
  </si>
  <si>
    <t>表四</t>
  </si>
  <si>
    <t>一、一般公共预算财政拨款</t>
  </si>
  <si>
    <t>二、政府性基金预算财政拨款</t>
  </si>
  <si>
    <t>年末财政拨款结转和结余</t>
  </si>
  <si>
    <t>表五</t>
  </si>
  <si>
    <t>表六</t>
  </si>
  <si>
    <t>功能科目</t>
  </si>
  <si>
    <t>小计</t>
  </si>
  <si>
    <t>人员经费</t>
  </si>
  <si>
    <t>表七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</si>
  <si>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</si>
  <si>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</si>
  <si>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</si>
  <si>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</si>
  <si>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</si>
  <si>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</si>
  <si>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</si>
  <si>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</si>
  <si>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</si>
  <si>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</si>
  <si>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</si>
  <si>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</si>
  <si>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</si>
  <si>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</si>
  <si>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</si>
  <si>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</si>
  <si>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</si>
  <si>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</si>
  <si>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</si>
  <si>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</si>
  <si>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</si>
  <si>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</si>
  <si>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</si>
  <si>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</si>
  <si>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</si>
  <si>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</si>
  <si>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</si>
  <si>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</si>
  <si>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</si>
  <si>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</si>
  <si>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</si>
  <si>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</si>
  <si>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</si>
  <si>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</si>
  <si>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</si>
  <si>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</si>
  <si>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</si>
  <si>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</si>
  <si>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</si>
  <si>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</si>
  <si>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</si>
  <si>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</si>
  <si>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</si>
  <si>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</si>
  <si>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</si>
  <si>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</si>
  <si>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</si>
  <si>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</si>
  <si>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</si>
  <si>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</si>
  <si>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</si>
  <si>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</si>
  <si>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</si>
  <si>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</si>
  <si>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</si>
  <si>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</si>
  <si>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</si>
  <si>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</si>
  <si>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</si>
  <si>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</si>
  <si>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</si>
  <si>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</si>
  <si>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</si>
  <si>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</si>
  <si>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</si>
  <si>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</si>
  <si>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</si>
  <si>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</si>
  <si>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</si>
  <si>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</si>
  <si>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</si>
  <si>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</si>
  <si>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</si>
  <si>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</si>
  <si>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</si>
  <si>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</si>
  <si>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</si>
  <si>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</si>
  <si>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</si>
  <si>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</si>
  <si>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</si>
  <si>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</si>
  <si>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</si>
  <si>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</si>
  <si>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</si>
  <si>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</si>
  <si>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</si>
  <si>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</si>
  <si>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</si>
  <si>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</si>
  <si>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</si>
  <si>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</si>
  <si>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</si>
  <si>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</si>
  <si>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</si>
  <si>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项目名称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</si>
  <si>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</si>
  <si>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</si>
  <si>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</si>
  <si>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</si>
  <si>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</si>
  <si>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</si>
  <si>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</si>
  <si>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</si>
  <si>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</si>
  <si>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</si>
  <si>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</si>
  <si>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</si>
  <si>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</si>
  <si>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</si>
  <si>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</si>
  <si>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</si>
  <si>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</si>
  <si>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</si>
  <si>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</si>
  <si>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</si>
  <si>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</si>
  <si>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</si>
  <si>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</si>
  <si>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</si>
  <si>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</si>
  <si>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</si>
  <si>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</si>
  <si>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</si>
  <si>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</si>
  <si>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</si>
  <si>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</si>
  <si>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</si>
  <si>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</si>
  <si>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</si>
  <si>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</si>
  <si>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</si>
  <si>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</si>
  <si>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</si>
  <si>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</si>
  <si>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因公出国（境）费</t>
  </si>
  <si>
    <t>公务用车费</t>
  </si>
  <si>
    <t>因公出国境费</t>
  </si>
  <si>
    <t>小 计</t>
  </si>
  <si>
    <t>公务用车购置费</t>
  </si>
  <si>
    <t>采购名称</t>
  </si>
  <si>
    <t>2021年预算</t>
  </si>
  <si>
    <t>事业收入</t>
  </si>
  <si>
    <t>经营收入</t>
  </si>
  <si>
    <t>其他收入</t>
  </si>
  <si>
    <t>三、国有资本经营预算财政拨款</t>
  </si>
  <si>
    <t>基本支出结转</t>
  </si>
  <si>
    <t>项目支出结转和结余</t>
  </si>
  <si>
    <t>十九、国有资本经营预算</t>
  </si>
  <si>
    <t>二十、灾害防治及应急管理</t>
  </si>
  <si>
    <t>二十一、其他支出</t>
  </si>
  <si>
    <t>二十二、债务还本</t>
  </si>
  <si>
    <t>二十三、债务付息</t>
  </si>
  <si>
    <t>二十四、债务发行费用</t>
  </si>
  <si>
    <t>二十五、结转下年</t>
  </si>
  <si>
    <t>表十</t>
  </si>
  <si>
    <t>表十一</t>
  </si>
  <si>
    <t>表十二</t>
  </si>
  <si>
    <t>表十三</t>
  </si>
  <si>
    <t>表十四</t>
  </si>
  <si>
    <t>表十五</t>
  </si>
  <si>
    <t>表十六</t>
  </si>
  <si>
    <t>二、上级转移支付资金</t>
  </si>
  <si>
    <t>三、事业收入</t>
  </si>
  <si>
    <t>四、经营收入</t>
  </si>
  <si>
    <t>五、上级补助收入</t>
  </si>
  <si>
    <t>六、下级单位上缴收入</t>
  </si>
  <si>
    <t>七、其他收入</t>
  </si>
  <si>
    <t>八、使用非财政拨款结余</t>
  </si>
  <si>
    <t>九、用事业基金弥补收支差额</t>
  </si>
  <si>
    <t>十、上年结转和结余</t>
  </si>
  <si>
    <t>项目支出</t>
  </si>
  <si>
    <t>财政拨款支出</t>
  </si>
  <si>
    <t>事业支出</t>
  </si>
  <si>
    <t>经营支出</t>
  </si>
  <si>
    <t>其他支出</t>
  </si>
  <si>
    <t>财政拨款收入</t>
  </si>
  <si>
    <t>财政拨款收入
（小计）</t>
  </si>
  <si>
    <t>上级补助收入</t>
  </si>
  <si>
    <t>上年结转
和结余</t>
  </si>
  <si>
    <t>下级单位
上缴收入</t>
  </si>
  <si>
    <t>用事业基金
弥补收支差额</t>
  </si>
  <si>
    <t>财政拨款
支出
（小计）</t>
  </si>
  <si>
    <t>上级补助
支出</t>
  </si>
  <si>
    <t>下级单位
上缴支出</t>
  </si>
  <si>
    <t>使用非财政
拨款结余
支出</t>
  </si>
  <si>
    <t>用事业基金
弥补收支差额支出</t>
  </si>
  <si>
    <t>上级转移支付资金收入</t>
  </si>
  <si>
    <t>上年结转和结余收入</t>
  </si>
  <si>
    <t>上年结转和
结余收入
（小计）</t>
  </si>
  <si>
    <t>日常公用
经费</t>
  </si>
  <si>
    <t>其中：基本
建设资金
支出</t>
  </si>
  <si>
    <t>对机关事业单位职业年金的补助</t>
  </si>
  <si>
    <t>上级转移支付资金</t>
  </si>
  <si>
    <t>一般公共预算支出</t>
  </si>
  <si>
    <t>政府性基金
预算支出</t>
  </si>
  <si>
    <t>国有资本经营
预算支出</t>
  </si>
  <si>
    <t>一般公共
预算收入</t>
  </si>
  <si>
    <t>政府性基金
预算收入</t>
  </si>
  <si>
    <t>国有资本经营
预算收入</t>
  </si>
  <si>
    <t>上级转移支付
资金收入</t>
  </si>
  <si>
    <t>上级转移支付
资金
（小计）</t>
  </si>
  <si>
    <t>　　      政府性基金</t>
  </si>
  <si>
    <t xml:space="preserve">          国有资本经营</t>
  </si>
  <si>
    <t>　　其中：一般公共预算</t>
  </si>
  <si>
    <t>使用非财政
拨款结余</t>
  </si>
  <si>
    <t>上年结转和结余</t>
  </si>
  <si>
    <t>表九</t>
  </si>
  <si>
    <t>表十七</t>
  </si>
  <si>
    <t>二十五、抗疫特别国债安排</t>
  </si>
  <si>
    <t>项目名称</t>
  </si>
  <si>
    <t>区级主管部门</t>
  </si>
  <si>
    <t>项目实施单位</t>
  </si>
  <si>
    <t>项目资金
（万元）</t>
  </si>
  <si>
    <t>其中：市级补助</t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</si>
  <si>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区级资金</t>
    </r>
  </si>
  <si>
    <r>
      <rPr>
        <sz val="11"/>
        <color indexed="9"/>
        <rFont val="宋体"/>
        <family val="0"/>
      </rPr>
      <t>其中：</t>
    </r>
    <r>
      <rPr>
        <sz val="11"/>
        <rFont val="宋体"/>
        <family val="0"/>
      </rPr>
      <t>其他资金</t>
    </r>
  </si>
  <si>
    <t>绩效目标</t>
  </si>
  <si>
    <t>目标1：
目标2：
目标3：
……</t>
  </si>
  <si>
    <t>绩
效
指
标</t>
  </si>
  <si>
    <t>一级指标</t>
  </si>
  <si>
    <t>二级指标</t>
  </si>
  <si>
    <t>三级指标</t>
  </si>
  <si>
    <t>指标值</t>
  </si>
  <si>
    <t>产
出
指
标</t>
  </si>
  <si>
    <t>数量指标</t>
  </si>
  <si>
    <t>指标1：</t>
  </si>
  <si>
    <t>指标2：</t>
  </si>
  <si>
    <t>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</si>
  <si>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</si>
  <si>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</si>
  <si>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</si>
  <si>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</si>
  <si>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</si>
  <si>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</si>
  <si>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</si>
  <si>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可持续影响指标</t>
  </si>
  <si>
    <t>满意度
指标</t>
  </si>
  <si>
    <t>服务对象
满意度指标</t>
  </si>
  <si>
    <t>表十九</t>
  </si>
  <si>
    <t>政策及项目绩效目标表</t>
  </si>
  <si>
    <t>（2021年度）</t>
  </si>
  <si>
    <t>天津市北辰区双街镇人民政府2021年收支预算总表（全口径）</t>
  </si>
  <si>
    <t>天津市北辰区双街镇人民政府2021年收入预算总表</t>
  </si>
  <si>
    <t>天津市北辰区双街镇人民政府2021年支出预算总表（全口径）</t>
  </si>
  <si>
    <t>天津市北辰区双街镇人民政府2021年财政拨款收支预算总表</t>
  </si>
  <si>
    <t>天津市北辰区双街镇人民政府2021年财政拨款收入预算总表</t>
  </si>
  <si>
    <t>天津市北辰区双街镇人民政府2021年一般公共预算财政拨款支出表</t>
  </si>
  <si>
    <t>天津市北辰区双街镇人民政府2021年一般公共预算财政拨款基本支出预算明细表</t>
  </si>
  <si>
    <t>天津市北辰区双街镇人民政府2021年一般公共预算财政拨款项目支出预算明细表</t>
  </si>
  <si>
    <t>天津市北辰区双街镇人民政府2021年政府性基金财政拨款支出表</t>
  </si>
  <si>
    <t>天津市北辰区双街镇人民政府2021年政府性基金预算支出表</t>
  </si>
  <si>
    <t>天津市北辰区双街镇人民政府2021年一般公共预算财政拨款基本支出预算明细表（政府预算支出经济分类科目)</t>
  </si>
  <si>
    <t>天津市北辰区双街镇人民政府2021年一般公共预算财政拨款项目支出预算明细表（政府预算支出经济分类科目）</t>
  </si>
  <si>
    <r>
      <rPr>
        <sz val="14"/>
        <color indexed="8"/>
        <rFont val="宋体"/>
        <family val="0"/>
      </rPr>
      <t>天津市北辰区双街镇人民政府</t>
    </r>
    <r>
      <rPr>
        <b/>
        <sz val="14"/>
        <color indexed="8"/>
        <rFont val="宋体"/>
        <family val="0"/>
      </rPr>
      <t>2021年政府性基金预算支出明细表（政府预算支出经济分类科目）</t>
    </r>
  </si>
  <si>
    <t>天津市北辰区双街镇人民政府2021年国有资本经营预算支出明细表（政府预算支出经济分类科目）</t>
  </si>
  <si>
    <t>天津市北辰区双街镇人民政府2021年一般公共预算财政拨款三公经费支出预算表</t>
  </si>
  <si>
    <t>天津市北辰区双街镇人民政府</t>
  </si>
  <si>
    <t>207</t>
  </si>
  <si>
    <t>01</t>
  </si>
  <si>
    <t>99</t>
  </si>
  <si>
    <t>208</t>
  </si>
  <si>
    <t>02</t>
  </si>
  <si>
    <t>08</t>
  </si>
  <si>
    <t>212</t>
  </si>
  <si>
    <t>04</t>
  </si>
  <si>
    <t>28</t>
  </si>
  <si>
    <t>03</t>
  </si>
  <si>
    <t>05</t>
  </si>
  <si>
    <t>06</t>
  </si>
  <si>
    <t>综合办公费</t>
  </si>
  <si>
    <t>机关运行费</t>
  </si>
  <si>
    <t>维修维护费</t>
  </si>
  <si>
    <t>老干部活动经费</t>
  </si>
  <si>
    <t>组织人事经费</t>
  </si>
  <si>
    <t>人大经费</t>
  </si>
  <si>
    <t>团委经费</t>
  </si>
  <si>
    <t>妇联经费</t>
  </si>
  <si>
    <t>科委经费</t>
  </si>
  <si>
    <t>武装部经费</t>
  </si>
  <si>
    <t>宣传经费</t>
  </si>
  <si>
    <t>财政办工作经费</t>
  </si>
  <si>
    <t>创文奖金</t>
  </si>
  <si>
    <t>社区工作者经费</t>
  </si>
  <si>
    <t>执法局下沉队员经费</t>
  </si>
  <si>
    <t>镇自聘工作人员经费</t>
  </si>
  <si>
    <t>法治宣传阵地及法律服务专项经费</t>
  </si>
  <si>
    <t>技防设施建设及警务网格员工作经费和防范、护路工作经费</t>
  </si>
  <si>
    <t>信访维稳工作经费</t>
  </si>
  <si>
    <t>禁毒经费</t>
  </si>
  <si>
    <t>城市化建设经费</t>
  </si>
  <si>
    <t>环境卫生治理、绿化美化项目</t>
  </si>
  <si>
    <t>群众文化</t>
  </si>
  <si>
    <t>社区建设经费</t>
  </si>
  <si>
    <t>其他民政管理事务支出</t>
  </si>
  <si>
    <t>计划生育服务</t>
  </si>
  <si>
    <t>村社区卫生经费</t>
  </si>
  <si>
    <t>其他卫生健康支出</t>
  </si>
  <si>
    <t>工业区路灯维修维护费</t>
  </si>
  <si>
    <t>经济发展办工作经费</t>
  </si>
  <si>
    <t>防汛及水环境治理工程</t>
  </si>
  <si>
    <t>农业、绿化及旅游项目</t>
  </si>
  <si>
    <t>永久基本农田整改补偿费</t>
  </si>
  <si>
    <t>环安办工作经费</t>
  </si>
  <si>
    <t>便民服务中心办公费</t>
  </si>
  <si>
    <t>镇自聘工作人员保险</t>
  </si>
  <si>
    <t>民政补贴补助</t>
  </si>
  <si>
    <t>便民服务中心专项经费</t>
  </si>
  <si>
    <t>退役军人服务站经费</t>
  </si>
  <si>
    <t>执法局办公费</t>
  </si>
  <si>
    <t>执法局综合治理劳务费</t>
  </si>
  <si>
    <t>执法局安全消防、食品安全经费</t>
  </si>
  <si>
    <t>学前教育</t>
  </si>
  <si>
    <t>成人教育经费</t>
  </si>
  <si>
    <t>经济发达镇专项经费</t>
  </si>
  <si>
    <t>土地出让金成本</t>
  </si>
  <si>
    <t>双街镇示范镇建设资金</t>
  </si>
  <si>
    <t>土地出让金净收益</t>
  </si>
  <si>
    <t>土地出让金成本</t>
  </si>
  <si>
    <t>土地出让金净收益</t>
  </si>
  <si>
    <t>双街镇示范镇建设资金</t>
  </si>
  <si>
    <t>双街镇示范镇建设资金</t>
  </si>
  <si>
    <t>天津市北辰区双街镇人民政府2021年国有资本经营财政拨款支出表</t>
  </si>
  <si>
    <t>天津市北辰区双街镇人民政府2021年国有资本经营预算支出表</t>
  </si>
  <si>
    <t>表十八</t>
  </si>
  <si>
    <t>天津市北辰区双街镇人民政府2021年政府采购预算表</t>
  </si>
  <si>
    <t>政府采购年度</t>
  </si>
  <si>
    <t>采购金额</t>
  </si>
  <si>
    <t>办公家具</t>
  </si>
  <si>
    <t>复印纸</t>
  </si>
  <si>
    <t>空调机</t>
  </si>
  <si>
    <t>碎纸机</t>
  </si>
  <si>
    <t>投影仪</t>
  </si>
  <si>
    <t>扫描仪</t>
  </si>
  <si>
    <t>复印机</t>
  </si>
  <si>
    <t>多功能一体机</t>
  </si>
  <si>
    <t>激光打印机</t>
  </si>
  <si>
    <t>针式打印机</t>
  </si>
  <si>
    <t>便携式计算机</t>
  </si>
  <si>
    <t>垃圾分类更新更换环卫设施设备</t>
  </si>
  <si>
    <t>雇佣安全管家服务</t>
  </si>
  <si>
    <t>雇佣保安项目</t>
  </si>
  <si>
    <t>雇佣网格员项目</t>
  </si>
  <si>
    <t>庞嘴污水运输</t>
  </si>
  <si>
    <t>汉沟村道路、场地修整</t>
  </si>
  <si>
    <t>河道保洁服务</t>
  </si>
  <si>
    <t>泵站管理服务</t>
  </si>
  <si>
    <t>市容环境卫生综合整治服务</t>
  </si>
  <si>
    <t>违法用地整治服务</t>
  </si>
  <si>
    <t>市政基础设施规划建设维护</t>
  </si>
  <si>
    <t>地下管网测绘服务</t>
  </si>
  <si>
    <t>机关餐饮服务项目</t>
  </si>
  <si>
    <t>环卫所市场化服务</t>
  </si>
  <si>
    <t>死亡抚恤</t>
  </si>
  <si>
    <t>伤残抚恤</t>
  </si>
  <si>
    <t>在乡复员、退伍军人生活补助</t>
  </si>
  <si>
    <t>农村籍退役士兵老年生活补助</t>
  </si>
  <si>
    <t>城市最低生活保障</t>
  </si>
  <si>
    <t>农村最低生活保障</t>
  </si>
  <si>
    <t>城市特困人员供养支出</t>
  </si>
  <si>
    <t>农村五保供养支出</t>
  </si>
  <si>
    <t>其他农村生活救助</t>
  </si>
  <si>
    <t>财政办工作经费</t>
  </si>
  <si>
    <t>创文奖金</t>
  </si>
  <si>
    <t>社区工作者经费</t>
  </si>
  <si>
    <t>执法局下沉队员经费</t>
  </si>
  <si>
    <t>镇自聘工作人员经费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</si>
</sst>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8"/>
      <name val="黑体"/>
      <family val="3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1"/>
      <color theme="1"/>
      <name val="黑体"/>
      <family val="3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5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9" applyNumberFormat="0" applyFont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Border="1" applyAlignment="1" applyProtection="1">
      <alignment horizontal="right" vertical="center" wrapText="1"/>
      <protection/>
    </xf>
    <xf numFmtId="2" fontId="11" fillId="33" borderId="10" xfId="0" applyNumberFormat="1" applyFont="1" applyFill="1" applyBorder="1" applyAlignment="1" applyProtection="1">
      <alignment horizontal="right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Border="1" applyAlignment="1" applyProtection="1">
      <alignment vertical="center" wrapText="1"/>
      <protection/>
    </xf>
    <xf numFmtId="2" fontId="11" fillId="0" borderId="11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 applyProtection="1">
      <alignment horizontal="left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2" fontId="1" fillId="0" borderId="0" xfId="0" applyNumberFormat="1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9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2" xfId="0" applyNumberFormat="1" applyFont="1" applyBorder="1" applyAlignment="1" applyProtection="1">
      <alignment horizontal="right" vertical="center"/>
      <protection/>
    </xf>
    <xf numFmtId="2" fontId="4" fillId="0" borderId="13" xfId="0" applyNumberFormat="1" applyFont="1" applyBorder="1" applyAlignment="1" applyProtection="1">
      <alignment horizontal="right" vertical="center"/>
      <protection/>
    </xf>
    <xf numFmtId="2" fontId="4" fillId="0" borderId="14" xfId="0" applyNumberFormat="1" applyFont="1" applyBorder="1" applyAlignment="1" applyProtection="1">
      <alignment horizontal="right" vertical="center"/>
      <protection/>
    </xf>
    <xf numFmtId="2" fontId="4" fillId="0" borderId="15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2" fontId="4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17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183" fontId="4" fillId="0" borderId="11" xfId="50" applyFont="1" applyBorder="1" applyAlignment="1" applyProtection="1">
      <alignment horizontal="right" vertical="center"/>
      <protection/>
    </xf>
    <xf numFmtId="183" fontId="7" fillId="0" borderId="11" xfId="50" applyFont="1" applyBorder="1" applyAlignment="1" applyProtection="1">
      <alignment/>
      <protection/>
    </xf>
    <xf numFmtId="183" fontId="4" fillId="0" borderId="11" xfId="50" applyFont="1" applyFill="1" applyBorder="1" applyAlignment="1" applyProtection="1">
      <alignment horizontal="right" vertical="center"/>
      <protection/>
    </xf>
    <xf numFmtId="44" fontId="1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55" fillId="0" borderId="11" xfId="0" applyFont="1" applyBorder="1" applyAlignment="1" applyProtection="1">
      <alignment/>
      <protection/>
    </xf>
    <xf numFmtId="183" fontId="1" fillId="0" borderId="0" xfId="0" applyNumberFormat="1" applyFont="1" applyBorder="1" applyAlignment="1" applyProtection="1">
      <alignment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33" borderId="0" xfId="0" applyNumberFormat="1" applyFont="1" applyFill="1" applyBorder="1" applyAlignment="1" applyProtection="1">
      <alignment horizontal="center" vertical="center" wrapText="1"/>
      <protection/>
    </xf>
    <xf numFmtId="49" fontId="11" fillId="33" borderId="0" xfId="0" applyNumberFormat="1" applyFont="1" applyFill="1" applyBorder="1" applyAlignment="1" applyProtection="1">
      <alignment horizontal="right" vertical="center" wrapText="1"/>
      <protection/>
    </xf>
    <xf numFmtId="49" fontId="13" fillId="33" borderId="12" xfId="0" applyNumberFormat="1" applyFont="1" applyFill="1" applyBorder="1" applyAlignment="1" applyProtection="1">
      <alignment horizontal="center" vertical="center" wrapText="1"/>
      <protection/>
    </xf>
    <xf numFmtId="49" fontId="13" fillId="33" borderId="18" xfId="0" applyNumberFormat="1" applyFont="1" applyFill="1" applyBorder="1" applyAlignment="1" applyProtection="1">
      <alignment horizontal="center" vertical="center" wrapText="1"/>
      <protection/>
    </xf>
    <xf numFmtId="49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right" vertical="center" wrapText="1"/>
      <protection/>
    </xf>
    <xf numFmtId="49" fontId="13" fillId="33" borderId="13" xfId="0" applyNumberFormat="1" applyFont="1" applyFill="1" applyBorder="1" applyAlignment="1" applyProtection="1">
      <alignment horizontal="center" vertical="center" wrapText="1"/>
      <protection/>
    </xf>
    <xf numFmtId="49" fontId="13" fillId="33" borderId="20" xfId="0" applyNumberFormat="1" applyFont="1" applyFill="1" applyBorder="1" applyAlignment="1" applyProtection="1">
      <alignment horizontal="center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3" fillId="33" borderId="17" xfId="0" applyNumberFormat="1" applyFont="1" applyFill="1" applyBorder="1" applyAlignment="1" applyProtection="1">
      <alignment horizontal="center" vertical="center" wrapText="1"/>
      <protection/>
    </xf>
    <xf numFmtId="49" fontId="13" fillId="33" borderId="21" xfId="0" applyNumberFormat="1" applyFont="1" applyFill="1" applyBorder="1" applyAlignment="1" applyProtection="1">
      <alignment horizontal="center" vertical="center" wrapText="1"/>
      <protection/>
    </xf>
    <xf numFmtId="49" fontId="13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49" fontId="13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 applyProtection="1">
      <alignment horizontal="right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49" fontId="11" fillId="33" borderId="19" xfId="0" applyNumberFormat="1" applyFont="1" applyFill="1" applyBorder="1" applyAlignment="1" applyProtection="1">
      <alignment horizontal="right" vertical="center" wrapText="1"/>
      <protection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9" fillId="33" borderId="23" xfId="0" applyNumberFormat="1" applyFont="1" applyFill="1" applyBorder="1" applyAlignment="1" applyProtection="1">
      <alignment horizontal="center" vertical="center" wrapText="1"/>
      <protection/>
    </xf>
    <xf numFmtId="49" fontId="9" fillId="33" borderId="18" xfId="0" applyNumberFormat="1" applyFont="1" applyFill="1" applyBorder="1" applyAlignment="1" applyProtection="1">
      <alignment horizontal="center" vertical="center" wrapText="1"/>
      <protection/>
    </xf>
    <xf numFmtId="49" fontId="9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17" fillId="0" borderId="0" xfId="40" applyFont="1" applyAlignment="1">
      <alignment horizontal="center" vertical="center" wrapText="1"/>
      <protection/>
    </xf>
    <xf numFmtId="0" fontId="15" fillId="0" borderId="0" xfId="40" applyFont="1" applyAlignment="1">
      <alignment horizontal="center" vertical="center" wrapText="1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1" xfId="40" applyFont="1" applyBorder="1" applyAlignment="1">
      <alignment horizontal="center" vertical="center" wrapText="1"/>
      <protection/>
    </xf>
    <xf numFmtId="0" fontId="14" fillId="0" borderId="11" xfId="40" applyFont="1" applyBorder="1" applyAlignment="1">
      <alignment horizontal="left" vertical="center" wrapText="1"/>
      <protection/>
    </xf>
    <xf numFmtId="0" fontId="14" fillId="0" borderId="11" xfId="40" applyFont="1" applyBorder="1" applyAlignment="1">
      <alignment horizontal="right" vertical="center" wrapText="1"/>
      <protection/>
    </xf>
    <xf numFmtId="0" fontId="0" fillId="0" borderId="24" xfId="0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8" sqref="E8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5" width="11.421875" style="1" bestFit="1" customWidth="1"/>
    <col min="6" max="6" width="9.140625" style="1" customWidth="1"/>
  </cols>
  <sheetData>
    <row r="1" spans="1:4" s="1" customFormat="1" ht="15" customHeight="1">
      <c r="A1" s="75" t="s">
        <v>0</v>
      </c>
      <c r="B1" s="75"/>
      <c r="C1" s="75"/>
      <c r="D1" s="75"/>
    </row>
    <row r="2" spans="1:5" s="1" customFormat="1" ht="18.75" customHeight="1">
      <c r="A2" s="76" t="s">
        <v>294</v>
      </c>
      <c r="B2" s="77"/>
      <c r="C2" s="77"/>
      <c r="D2" s="77"/>
      <c r="E2" s="2"/>
    </row>
    <row r="3" spans="1:4" s="1" customFormat="1" ht="15" customHeight="1">
      <c r="A3" s="78" t="s">
        <v>1</v>
      </c>
      <c r="B3" s="78"/>
      <c r="C3" s="78"/>
      <c r="D3" s="78"/>
    </row>
    <row r="4" spans="1:4" s="1" customFormat="1" ht="14.25" customHeight="1">
      <c r="A4" s="79" t="s">
        <v>2</v>
      </c>
      <c r="B4" s="80"/>
      <c r="C4" s="79" t="s">
        <v>3</v>
      </c>
      <c r="D4" s="80"/>
    </row>
    <row r="5" spans="1:4" s="1" customFormat="1" ht="14.25" customHeight="1">
      <c r="A5" s="15" t="s">
        <v>4</v>
      </c>
      <c r="B5" s="15" t="s">
        <v>193</v>
      </c>
      <c r="C5" s="15" t="s">
        <v>4</v>
      </c>
      <c r="D5" s="15" t="s">
        <v>193</v>
      </c>
    </row>
    <row r="6" spans="1:4" s="1" customFormat="1" ht="15" customHeight="1">
      <c r="A6" s="18" t="s">
        <v>5</v>
      </c>
      <c r="B6" s="16">
        <f>B7+B8</f>
        <v>1526733254</v>
      </c>
      <c r="C6" s="18" t="s">
        <v>6</v>
      </c>
      <c r="D6" s="16">
        <v>18373205</v>
      </c>
    </row>
    <row r="7" spans="1:4" s="1" customFormat="1" ht="15" customHeight="1">
      <c r="A7" s="18" t="s">
        <v>256</v>
      </c>
      <c r="B7" s="16">
        <v>155479754</v>
      </c>
      <c r="C7" s="18" t="s">
        <v>7</v>
      </c>
      <c r="D7" s="16">
        <v>1976570</v>
      </c>
    </row>
    <row r="8" spans="1:4" s="1" customFormat="1" ht="15" customHeight="1">
      <c r="A8" s="18" t="s">
        <v>254</v>
      </c>
      <c r="B8" s="17">
        <v>1371253500</v>
      </c>
      <c r="C8" s="18" t="s">
        <v>8</v>
      </c>
      <c r="D8" s="16">
        <v>200000</v>
      </c>
    </row>
    <row r="9" spans="1:4" s="1" customFormat="1" ht="15" customHeight="1">
      <c r="A9" s="18" t="s">
        <v>255</v>
      </c>
      <c r="B9" s="16"/>
      <c r="C9" s="18" t="s">
        <v>9</v>
      </c>
      <c r="D9" s="16"/>
    </row>
    <row r="10" spans="1:4" s="1" customFormat="1" ht="15" customHeight="1">
      <c r="A10" s="40" t="s">
        <v>214</v>
      </c>
      <c r="B10" s="17"/>
      <c r="C10" s="18" t="s">
        <v>10</v>
      </c>
      <c r="D10" s="16">
        <v>3300000</v>
      </c>
    </row>
    <row r="11" spans="1:4" s="1" customFormat="1" ht="15" customHeight="1">
      <c r="A11" s="18" t="s">
        <v>215</v>
      </c>
      <c r="B11" s="17"/>
      <c r="C11" s="18" t="s">
        <v>11</v>
      </c>
      <c r="D11" s="16">
        <v>18686771</v>
      </c>
    </row>
    <row r="12" spans="1:4" s="1" customFormat="1" ht="15" customHeight="1">
      <c r="A12" s="18" t="s">
        <v>216</v>
      </c>
      <c r="B12" s="17"/>
      <c r="C12" s="18" t="s">
        <v>12</v>
      </c>
      <c r="D12" s="16">
        <v>3941654</v>
      </c>
    </row>
    <row r="13" spans="1:4" s="1" customFormat="1" ht="15" customHeight="1">
      <c r="A13" s="18" t="s">
        <v>217</v>
      </c>
      <c r="B13" s="16"/>
      <c r="C13" s="18" t="s">
        <v>13</v>
      </c>
      <c r="D13" s="16">
        <v>860436</v>
      </c>
    </row>
    <row r="14" spans="1:6" s="1" customFormat="1" ht="15" customHeight="1">
      <c r="A14" s="18" t="s">
        <v>218</v>
      </c>
      <c r="B14" s="17"/>
      <c r="C14" s="18" t="s">
        <v>14</v>
      </c>
      <c r="D14" s="16">
        <v>1460025898</v>
      </c>
      <c r="F14" s="46"/>
    </row>
    <row r="15" spans="1:4" s="1" customFormat="1" ht="15" customHeight="1">
      <c r="A15" s="18" t="s">
        <v>219</v>
      </c>
      <c r="B15" s="17"/>
      <c r="C15" s="18" t="s">
        <v>15</v>
      </c>
      <c r="D15" s="16">
        <v>11647900</v>
      </c>
    </row>
    <row r="16" spans="2:4" s="1" customFormat="1" ht="15" customHeight="1">
      <c r="B16" s="17"/>
      <c r="C16" s="18" t="s">
        <v>16</v>
      </c>
      <c r="D16" s="16"/>
    </row>
    <row r="17" spans="1:4" s="1" customFormat="1" ht="15" customHeight="1">
      <c r="A17" s="18"/>
      <c r="B17" s="17"/>
      <c r="C17" s="18" t="s">
        <v>17</v>
      </c>
      <c r="D17" s="16">
        <v>660300</v>
      </c>
    </row>
    <row r="18" spans="1:4" s="1" customFormat="1" ht="15" customHeight="1">
      <c r="A18" s="18"/>
      <c r="B18" s="17"/>
      <c r="C18" s="18" t="s">
        <v>18</v>
      </c>
      <c r="D18" s="16"/>
    </row>
    <row r="19" spans="1:4" s="1" customFormat="1" ht="15" customHeight="1">
      <c r="A19" s="18"/>
      <c r="B19" s="17"/>
      <c r="C19" s="18" t="s">
        <v>19</v>
      </c>
      <c r="D19" s="16"/>
    </row>
    <row r="20" spans="1:4" s="1" customFormat="1" ht="15" customHeight="1">
      <c r="A20" s="18"/>
      <c r="B20" s="17"/>
      <c r="C20" s="18" t="s">
        <v>20</v>
      </c>
      <c r="D20" s="16"/>
    </row>
    <row r="21" spans="1:4" s="1" customFormat="1" ht="15" customHeight="1">
      <c r="A21" s="18"/>
      <c r="B21" s="17"/>
      <c r="C21" s="18" t="s">
        <v>21</v>
      </c>
      <c r="D21" s="16"/>
    </row>
    <row r="22" spans="1:4" s="1" customFormat="1" ht="15" customHeight="1">
      <c r="A22" s="18"/>
      <c r="B22" s="17"/>
      <c r="C22" s="18" t="s">
        <v>22</v>
      </c>
      <c r="D22" s="16">
        <v>5660520</v>
      </c>
    </row>
    <row r="23" spans="1:4" s="1" customFormat="1" ht="15" customHeight="1">
      <c r="A23" s="18"/>
      <c r="B23" s="17"/>
      <c r="C23" s="18" t="s">
        <v>23</v>
      </c>
      <c r="D23" s="16"/>
    </row>
    <row r="24" spans="1:4" s="1" customFormat="1" ht="15" customHeight="1">
      <c r="A24" s="18"/>
      <c r="B24" s="17"/>
      <c r="C24" s="18" t="s">
        <v>200</v>
      </c>
      <c r="D24" s="16"/>
    </row>
    <row r="25" spans="1:4" s="1" customFormat="1" ht="15" customHeight="1">
      <c r="A25" s="18"/>
      <c r="B25" s="17"/>
      <c r="C25" s="18" t="s">
        <v>201</v>
      </c>
      <c r="D25" s="16"/>
    </row>
    <row r="26" spans="1:4" s="1" customFormat="1" ht="15" customHeight="1">
      <c r="A26" s="18"/>
      <c r="B26" s="17"/>
      <c r="C26" s="18" t="s">
        <v>202</v>
      </c>
      <c r="D26" s="16">
        <v>1400000</v>
      </c>
    </row>
    <row r="27" spans="1:4" s="1" customFormat="1" ht="15" customHeight="1">
      <c r="A27" s="18"/>
      <c r="B27" s="17"/>
      <c r="C27" s="18" t="s">
        <v>203</v>
      </c>
      <c r="D27" s="16"/>
    </row>
    <row r="28" spans="1:4" s="1" customFormat="1" ht="15" customHeight="1">
      <c r="A28" s="18"/>
      <c r="B28" s="17"/>
      <c r="C28" s="18" t="s">
        <v>204</v>
      </c>
      <c r="D28" s="16"/>
    </row>
    <row r="29" spans="1:4" s="1" customFormat="1" ht="15" customHeight="1">
      <c r="A29" s="18"/>
      <c r="B29" s="17"/>
      <c r="C29" s="18" t="s">
        <v>205</v>
      </c>
      <c r="D29" s="16"/>
    </row>
    <row r="30" spans="1:4" s="1" customFormat="1" ht="15" customHeight="1">
      <c r="A30" s="18"/>
      <c r="B30" s="17"/>
      <c r="C30" s="42" t="s">
        <v>261</v>
      </c>
      <c r="D30" s="16"/>
    </row>
    <row r="31" spans="1:4" s="1" customFormat="1" ht="15" customHeight="1">
      <c r="A31" s="18" t="s">
        <v>24</v>
      </c>
      <c r="B31" s="16">
        <f>B6</f>
        <v>1526733254</v>
      </c>
      <c r="C31" s="18" t="s">
        <v>25</v>
      </c>
      <c r="D31" s="16">
        <f>SUM(D6:D30)</f>
        <v>1526733254</v>
      </c>
    </row>
    <row r="32" spans="1:4" s="1" customFormat="1" ht="15" customHeight="1">
      <c r="A32" s="18" t="s">
        <v>220</v>
      </c>
      <c r="B32" s="16"/>
      <c r="C32" s="18" t="s">
        <v>206</v>
      </c>
      <c r="D32" s="16"/>
    </row>
    <row r="33" spans="1:4" s="1" customFormat="1" ht="15" customHeight="1">
      <c r="A33" s="18" t="s">
        <v>221</v>
      </c>
      <c r="B33" s="17"/>
      <c r="D33" s="17"/>
    </row>
    <row r="34" spans="1:4" s="1" customFormat="1" ht="15" customHeight="1">
      <c r="A34" s="18" t="s">
        <v>222</v>
      </c>
      <c r="B34" s="16"/>
      <c r="C34" s="18"/>
      <c r="D34" s="17"/>
    </row>
    <row r="35" spans="1:4" s="1" customFormat="1" ht="15" customHeight="1">
      <c r="A35" s="18" t="s">
        <v>26</v>
      </c>
      <c r="B35" s="16">
        <f>B31</f>
        <v>1526733254</v>
      </c>
      <c r="C35" s="18" t="s">
        <v>27</v>
      </c>
      <c r="D35" s="16">
        <f>D31</f>
        <v>1526733254</v>
      </c>
    </row>
    <row r="36" spans="1:3" s="1" customFormat="1" ht="15" customHeight="1">
      <c r="A36" s="3"/>
      <c r="C36" s="3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showGridLines="0" zoomScalePageLayoutView="0" workbookViewId="0" topLeftCell="A1">
      <selection activeCell="A6" sqref="A6:F8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114" width="14.28125" style="1" customWidth="1"/>
    <col min="115" max="16384" width="9.140625" style="1" customWidth="1"/>
  </cols>
  <sheetData>
    <row r="1" spans="1:256" ht="15" customHeight="1">
      <c r="A1" s="113" t="s">
        <v>207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s="33" customFormat="1" ht="18.75" customHeight="1">
      <c r="A2" s="84" t="s">
        <v>303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ht="15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14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1" t="s">
        <v>30</v>
      </c>
      <c r="G4" s="111" t="s">
        <v>52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 t="s">
        <v>54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 t="s">
        <v>53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 t="s">
        <v>59</v>
      </c>
      <c r="BK4" s="111"/>
      <c r="BL4" s="111"/>
      <c r="BM4" s="111"/>
      <c r="BN4" s="111"/>
      <c r="BO4" s="111" t="s">
        <v>55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 t="s">
        <v>56</v>
      </c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 t="s">
        <v>57</v>
      </c>
      <c r="CT4" s="111"/>
      <c r="CU4" s="111"/>
      <c r="CV4" s="111" t="s">
        <v>58</v>
      </c>
      <c r="CW4" s="111"/>
      <c r="CX4" s="111"/>
      <c r="CY4" s="111"/>
      <c r="CZ4" s="111"/>
      <c r="DA4" s="111"/>
      <c r="DB4" s="101" t="s">
        <v>60</v>
      </c>
      <c r="DC4" s="102"/>
      <c r="DD4" s="102"/>
      <c r="DE4" s="103"/>
      <c r="DF4" s="111" t="s">
        <v>61</v>
      </c>
      <c r="DG4" s="111"/>
      <c r="DH4" s="111"/>
      <c r="DI4" s="111"/>
      <c r="DJ4" s="111"/>
    </row>
    <row r="5" spans="1:114" ht="48.75" customHeight="1">
      <c r="A5" s="111" t="s">
        <v>29</v>
      </c>
      <c r="B5" s="13" t="s">
        <v>37</v>
      </c>
      <c r="C5" s="13" t="s">
        <v>38</v>
      </c>
      <c r="D5" s="13" t="s">
        <v>39</v>
      </c>
      <c r="E5" s="111" t="s">
        <v>147</v>
      </c>
      <c r="F5" s="111" t="s">
        <v>30</v>
      </c>
      <c r="G5" s="13" t="s">
        <v>49</v>
      </c>
      <c r="H5" s="13" t="s">
        <v>62</v>
      </c>
      <c r="I5" s="13" t="s">
        <v>63</v>
      </c>
      <c r="J5" s="13" t="s">
        <v>64</v>
      </c>
      <c r="K5" s="13" t="s">
        <v>65</v>
      </c>
      <c r="L5" s="13" t="s">
        <v>66</v>
      </c>
      <c r="M5" s="13" t="s">
        <v>67</v>
      </c>
      <c r="N5" s="13" t="s">
        <v>68</v>
      </c>
      <c r="O5" s="13" t="s">
        <v>69</v>
      </c>
      <c r="P5" s="13" t="s">
        <v>70</v>
      </c>
      <c r="Q5" s="13" t="s">
        <v>71</v>
      </c>
      <c r="R5" s="13" t="s">
        <v>72</v>
      </c>
      <c r="S5" s="13" t="s">
        <v>73</v>
      </c>
      <c r="T5" s="13" t="s">
        <v>74</v>
      </c>
      <c r="U5" s="13" t="s">
        <v>49</v>
      </c>
      <c r="V5" s="13" t="s">
        <v>87</v>
      </c>
      <c r="W5" s="13" t="s">
        <v>88</v>
      </c>
      <c r="X5" s="13" t="s">
        <v>89</v>
      </c>
      <c r="Y5" s="13" t="s">
        <v>90</v>
      </c>
      <c r="Z5" s="13" t="s">
        <v>91</v>
      </c>
      <c r="AA5" s="13" t="s">
        <v>92</v>
      </c>
      <c r="AB5" s="13" t="s">
        <v>93</v>
      </c>
      <c r="AC5" s="13" t="s">
        <v>94</v>
      </c>
      <c r="AD5" s="13" t="s">
        <v>95</v>
      </c>
      <c r="AE5" s="13" t="s">
        <v>96</v>
      </c>
      <c r="AF5" s="13" t="s">
        <v>97</v>
      </c>
      <c r="AG5" s="13" t="s">
        <v>98</v>
      </c>
      <c r="AH5" s="13" t="s">
        <v>99</v>
      </c>
      <c r="AI5" s="13" t="s">
        <v>100</v>
      </c>
      <c r="AJ5" s="13" t="s">
        <v>101</v>
      </c>
      <c r="AK5" s="13" t="s">
        <v>102</v>
      </c>
      <c r="AL5" s="13" t="s">
        <v>103</v>
      </c>
      <c r="AM5" s="13" t="s">
        <v>104</v>
      </c>
      <c r="AN5" s="13" t="s">
        <v>105</v>
      </c>
      <c r="AO5" s="13" t="s">
        <v>106</v>
      </c>
      <c r="AP5" s="13" t="s">
        <v>107</v>
      </c>
      <c r="AQ5" s="13" t="s">
        <v>108</v>
      </c>
      <c r="AR5" s="13" t="s">
        <v>109</v>
      </c>
      <c r="AS5" s="13" t="s">
        <v>110</v>
      </c>
      <c r="AT5" s="13" t="s">
        <v>111</v>
      </c>
      <c r="AU5" s="13" t="s">
        <v>112</v>
      </c>
      <c r="AV5" s="13" t="s">
        <v>113</v>
      </c>
      <c r="AW5" s="13" t="s">
        <v>49</v>
      </c>
      <c r="AX5" s="13" t="s">
        <v>75</v>
      </c>
      <c r="AY5" s="13" t="s">
        <v>76</v>
      </c>
      <c r="AZ5" s="13" t="s">
        <v>77</v>
      </c>
      <c r="BA5" s="13" t="s">
        <v>78</v>
      </c>
      <c r="BB5" s="13" t="s">
        <v>79</v>
      </c>
      <c r="BC5" s="13" t="s">
        <v>80</v>
      </c>
      <c r="BD5" s="13" t="s">
        <v>81</v>
      </c>
      <c r="BE5" s="13" t="s">
        <v>82</v>
      </c>
      <c r="BF5" s="13" t="s">
        <v>83</v>
      </c>
      <c r="BG5" s="13" t="s">
        <v>84</v>
      </c>
      <c r="BH5" s="13" t="s">
        <v>85</v>
      </c>
      <c r="BI5" s="13" t="s">
        <v>86</v>
      </c>
      <c r="BJ5" s="13" t="s">
        <v>49</v>
      </c>
      <c r="BK5" s="13" t="s">
        <v>136</v>
      </c>
      <c r="BL5" s="13" t="s">
        <v>137</v>
      </c>
      <c r="BM5" s="13" t="s">
        <v>138</v>
      </c>
      <c r="BN5" s="13" t="s">
        <v>139</v>
      </c>
      <c r="BO5" s="13" t="s">
        <v>49</v>
      </c>
      <c r="BP5" s="13" t="s">
        <v>114</v>
      </c>
      <c r="BQ5" s="13" t="s">
        <v>115</v>
      </c>
      <c r="BR5" s="13" t="s">
        <v>116</v>
      </c>
      <c r="BS5" s="13" t="s">
        <v>117</v>
      </c>
      <c r="BT5" s="13" t="s">
        <v>118</v>
      </c>
      <c r="BU5" s="13" t="s">
        <v>119</v>
      </c>
      <c r="BV5" s="13" t="s">
        <v>120</v>
      </c>
      <c r="BW5" s="13" t="s">
        <v>121</v>
      </c>
      <c r="BX5" s="13" t="s">
        <v>122</v>
      </c>
      <c r="BY5" s="13" t="s">
        <v>123</v>
      </c>
      <c r="BZ5" s="13" t="s">
        <v>124</v>
      </c>
      <c r="CA5" s="13" t="s">
        <v>125</v>
      </c>
      <c r="CB5" s="13" t="s">
        <v>49</v>
      </c>
      <c r="CC5" s="13" t="s">
        <v>114</v>
      </c>
      <c r="CD5" s="13" t="s">
        <v>115</v>
      </c>
      <c r="CE5" s="13" t="s">
        <v>116</v>
      </c>
      <c r="CF5" s="13" t="s">
        <v>117</v>
      </c>
      <c r="CG5" s="13" t="s">
        <v>118</v>
      </c>
      <c r="CH5" s="13" t="s">
        <v>119</v>
      </c>
      <c r="CI5" s="13" t="s">
        <v>120</v>
      </c>
      <c r="CJ5" s="13" t="s">
        <v>126</v>
      </c>
      <c r="CK5" s="13" t="s">
        <v>127</v>
      </c>
      <c r="CL5" s="13" t="s">
        <v>128</v>
      </c>
      <c r="CM5" s="13" t="s">
        <v>129</v>
      </c>
      <c r="CN5" s="13" t="s">
        <v>121</v>
      </c>
      <c r="CO5" s="13" t="s">
        <v>122</v>
      </c>
      <c r="CP5" s="13" t="s">
        <v>123</v>
      </c>
      <c r="CQ5" s="13" t="s">
        <v>124</v>
      </c>
      <c r="CR5" s="13" t="s">
        <v>130</v>
      </c>
      <c r="CS5" s="13" t="s">
        <v>49</v>
      </c>
      <c r="CT5" s="13" t="s">
        <v>131</v>
      </c>
      <c r="CU5" s="13" t="s">
        <v>132</v>
      </c>
      <c r="CV5" s="13" t="s">
        <v>49</v>
      </c>
      <c r="CW5" s="13" t="s">
        <v>131</v>
      </c>
      <c r="CX5" s="13" t="s">
        <v>133</v>
      </c>
      <c r="CY5" s="13" t="s">
        <v>134</v>
      </c>
      <c r="CZ5" s="13" t="s">
        <v>135</v>
      </c>
      <c r="DA5" s="13" t="s">
        <v>132</v>
      </c>
      <c r="DB5" s="13" t="s">
        <v>49</v>
      </c>
      <c r="DC5" s="13" t="s">
        <v>140</v>
      </c>
      <c r="DD5" s="13" t="s">
        <v>141</v>
      </c>
      <c r="DE5" s="13" t="s">
        <v>244</v>
      </c>
      <c r="DF5" s="13" t="s">
        <v>49</v>
      </c>
      <c r="DG5" s="13" t="s">
        <v>143</v>
      </c>
      <c r="DH5" s="13" t="s">
        <v>144</v>
      </c>
      <c r="DI5" s="13" t="s">
        <v>145</v>
      </c>
      <c r="DJ5" s="13" t="s">
        <v>61</v>
      </c>
    </row>
    <row r="6" spans="1:114" s="31" customFormat="1" ht="12.75">
      <c r="A6" s="19" t="s">
        <v>309</v>
      </c>
      <c r="B6" s="19">
        <v>212</v>
      </c>
      <c r="C6" s="19">
        <v>8</v>
      </c>
      <c r="D6" s="19" t="s">
        <v>314</v>
      </c>
      <c r="E6" s="54" t="s">
        <v>367</v>
      </c>
      <c r="F6" s="20">
        <v>1095000000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>
        <v>1095000000</v>
      </c>
      <c r="CC6" s="56"/>
      <c r="CD6" s="56"/>
      <c r="CE6" s="56"/>
      <c r="CF6" s="56"/>
      <c r="CG6" s="56"/>
      <c r="CH6" s="56"/>
      <c r="CI6" s="56"/>
      <c r="CJ6" s="56">
        <v>1095000000</v>
      </c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</row>
    <row r="7" spans="1:114" ht="12.75" customHeight="1">
      <c r="A7" s="19" t="s">
        <v>309</v>
      </c>
      <c r="B7" s="19">
        <v>212</v>
      </c>
      <c r="C7" s="19">
        <v>8</v>
      </c>
      <c r="D7" s="19" t="s">
        <v>319</v>
      </c>
      <c r="E7" s="54" t="s">
        <v>369</v>
      </c>
      <c r="F7" s="55">
        <v>246253500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56">
        <v>246253500</v>
      </c>
      <c r="CC7" s="47"/>
      <c r="CD7" s="47"/>
      <c r="CE7" s="47"/>
      <c r="CF7" s="56">
        <v>246253500</v>
      </c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</row>
    <row r="8" spans="1:114" ht="12.75" customHeight="1">
      <c r="A8" s="19" t="s">
        <v>309</v>
      </c>
      <c r="B8" s="19">
        <v>212</v>
      </c>
      <c r="C8" s="19">
        <v>8</v>
      </c>
      <c r="D8" s="19" t="s">
        <v>319</v>
      </c>
      <c r="E8" s="54" t="s">
        <v>368</v>
      </c>
      <c r="F8" s="55">
        <v>30000000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58">
        <v>30000000</v>
      </c>
      <c r="CC8" s="47"/>
      <c r="CD8" s="47"/>
      <c r="CE8" s="47"/>
      <c r="CF8" s="57">
        <v>30000000</v>
      </c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</row>
  </sheetData>
  <sheetProtection formatCells="0" formatColumns="0" formatRows="0" insertColumns="0" insertRows="0" insertHyperlinks="0" deleteColumns="0" deleteRows="0" sort="0" autoFilter="0" pivotTables="0"/>
  <mergeCells count="17">
    <mergeCell ref="DB4:DE4"/>
    <mergeCell ref="U4:AV4"/>
    <mergeCell ref="AW4:BI4"/>
    <mergeCell ref="BJ4:BN4"/>
    <mergeCell ref="BO4:CA4"/>
    <mergeCell ref="CB4:CR4"/>
    <mergeCell ref="CS4:CU4"/>
    <mergeCell ref="DF4:DJ4"/>
    <mergeCell ref="A1:DJ1"/>
    <mergeCell ref="A2:DJ2"/>
    <mergeCell ref="A3:DJ3"/>
    <mergeCell ref="A4:A5"/>
    <mergeCell ref="B4:D4"/>
    <mergeCell ref="E4:E5"/>
    <mergeCell ref="F4:F5"/>
    <mergeCell ref="G4:T4"/>
    <mergeCell ref="CV4:DA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showGridLines="0" zoomScalePageLayoutView="0" workbookViewId="0" topLeftCell="A1">
      <selection activeCell="A2" sqref="A2:J2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13" t="s">
        <v>208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" customFormat="1" ht="18.75" customHeight="1">
      <c r="A2" s="115" t="s">
        <v>374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1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1" customFormat="1" ht="26.25" customHeight="1">
      <c r="A4" s="109" t="s">
        <v>29</v>
      </c>
      <c r="B4" s="109" t="s">
        <v>48</v>
      </c>
      <c r="C4" s="109"/>
      <c r="D4" s="109"/>
      <c r="E4" s="109" t="s">
        <v>30</v>
      </c>
      <c r="F4" s="109" t="s">
        <v>40</v>
      </c>
      <c r="G4" s="109"/>
      <c r="H4" s="109"/>
      <c r="I4" s="109" t="s">
        <v>41</v>
      </c>
      <c r="J4" s="109"/>
    </row>
    <row r="5" spans="1:10" s="1" customFormat="1" ht="45" customHeight="1">
      <c r="A5" s="109" t="s">
        <v>31</v>
      </c>
      <c r="B5" s="28" t="s">
        <v>37</v>
      </c>
      <c r="C5" s="28" t="s">
        <v>38</v>
      </c>
      <c r="D5" s="28" t="s">
        <v>39</v>
      </c>
      <c r="E5" s="109" t="s">
        <v>30</v>
      </c>
      <c r="F5" s="28" t="s">
        <v>49</v>
      </c>
      <c r="G5" s="28" t="s">
        <v>50</v>
      </c>
      <c r="H5" s="28" t="s">
        <v>242</v>
      </c>
      <c r="I5" s="28" t="s">
        <v>49</v>
      </c>
      <c r="J5" s="28" t="s">
        <v>243</v>
      </c>
    </row>
    <row r="6" spans="1:10" s="31" customFormat="1" ht="30" customHeight="1">
      <c r="A6" s="30"/>
      <c r="B6" s="30"/>
      <c r="C6" s="30"/>
      <c r="D6" s="30"/>
      <c r="E6" s="14"/>
      <c r="F6" s="14"/>
      <c r="G6" s="14"/>
      <c r="H6" s="14"/>
      <c r="I6" s="14"/>
      <c r="J6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A4:A5"/>
    <mergeCell ref="B4:D4"/>
    <mergeCell ref="E4:E5"/>
    <mergeCell ref="F4:H4"/>
    <mergeCell ref="I4:J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"/>
  <sheetViews>
    <sheetView showGridLines="0" zoomScalePageLayoutView="0" workbookViewId="0" topLeftCell="A1">
      <selection activeCell="A2" sqref="A2:DJ2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114" width="14.28125" style="1" customWidth="1"/>
    <col min="115" max="16384" width="9.140625" style="1" customWidth="1"/>
  </cols>
  <sheetData>
    <row r="1" spans="1:256" ht="15" customHeight="1">
      <c r="A1" s="113" t="s">
        <v>209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8.75" customHeight="1">
      <c r="A2" s="116" t="s">
        <v>375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</row>
    <row r="3" spans="1:256" ht="15" customHeight="1">
      <c r="A3" s="117" t="s">
        <v>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114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1" t="s">
        <v>30</v>
      </c>
      <c r="G4" s="111" t="s">
        <v>52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 t="s">
        <v>54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 t="s">
        <v>53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 t="s">
        <v>59</v>
      </c>
      <c r="BK4" s="111"/>
      <c r="BL4" s="111"/>
      <c r="BM4" s="111"/>
      <c r="BN4" s="111"/>
      <c r="BO4" s="111" t="s">
        <v>55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 t="s">
        <v>56</v>
      </c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 t="s">
        <v>57</v>
      </c>
      <c r="CT4" s="111"/>
      <c r="CU4" s="111"/>
      <c r="CV4" s="111" t="s">
        <v>58</v>
      </c>
      <c r="CW4" s="111"/>
      <c r="CX4" s="111"/>
      <c r="CY4" s="111"/>
      <c r="CZ4" s="111"/>
      <c r="DA4" s="111"/>
      <c r="DB4" s="101" t="s">
        <v>60</v>
      </c>
      <c r="DC4" s="102"/>
      <c r="DD4" s="102"/>
      <c r="DE4" s="103"/>
      <c r="DF4" s="111" t="s">
        <v>61</v>
      </c>
      <c r="DG4" s="111"/>
      <c r="DH4" s="111"/>
      <c r="DI4" s="111"/>
      <c r="DJ4" s="111"/>
    </row>
    <row r="5" spans="1:114" ht="48.75" customHeight="1">
      <c r="A5" s="111" t="s">
        <v>29</v>
      </c>
      <c r="B5" s="13" t="s">
        <v>37</v>
      </c>
      <c r="C5" s="13" t="s">
        <v>38</v>
      </c>
      <c r="D5" s="13" t="s">
        <v>39</v>
      </c>
      <c r="E5" s="111" t="s">
        <v>147</v>
      </c>
      <c r="F5" s="111" t="s">
        <v>30</v>
      </c>
      <c r="G5" s="13" t="s">
        <v>49</v>
      </c>
      <c r="H5" s="13" t="s">
        <v>62</v>
      </c>
      <c r="I5" s="13" t="s">
        <v>63</v>
      </c>
      <c r="J5" s="13" t="s">
        <v>64</v>
      </c>
      <c r="K5" s="13" t="s">
        <v>65</v>
      </c>
      <c r="L5" s="13" t="s">
        <v>66</v>
      </c>
      <c r="M5" s="13" t="s">
        <v>67</v>
      </c>
      <c r="N5" s="13" t="s">
        <v>68</v>
      </c>
      <c r="O5" s="13" t="s">
        <v>69</v>
      </c>
      <c r="P5" s="13" t="s">
        <v>70</v>
      </c>
      <c r="Q5" s="13" t="s">
        <v>71</v>
      </c>
      <c r="R5" s="13" t="s">
        <v>72</v>
      </c>
      <c r="S5" s="13" t="s">
        <v>73</v>
      </c>
      <c r="T5" s="13" t="s">
        <v>74</v>
      </c>
      <c r="U5" s="13" t="s">
        <v>49</v>
      </c>
      <c r="V5" s="13" t="s">
        <v>87</v>
      </c>
      <c r="W5" s="13" t="s">
        <v>88</v>
      </c>
      <c r="X5" s="13" t="s">
        <v>89</v>
      </c>
      <c r="Y5" s="13" t="s">
        <v>90</v>
      </c>
      <c r="Z5" s="13" t="s">
        <v>91</v>
      </c>
      <c r="AA5" s="13" t="s">
        <v>92</v>
      </c>
      <c r="AB5" s="13" t="s">
        <v>93</v>
      </c>
      <c r="AC5" s="13" t="s">
        <v>94</v>
      </c>
      <c r="AD5" s="13" t="s">
        <v>95</v>
      </c>
      <c r="AE5" s="13" t="s">
        <v>96</v>
      </c>
      <c r="AF5" s="13" t="s">
        <v>97</v>
      </c>
      <c r="AG5" s="13" t="s">
        <v>98</v>
      </c>
      <c r="AH5" s="13" t="s">
        <v>99</v>
      </c>
      <c r="AI5" s="13" t="s">
        <v>100</v>
      </c>
      <c r="AJ5" s="13" t="s">
        <v>101</v>
      </c>
      <c r="AK5" s="13" t="s">
        <v>102</v>
      </c>
      <c r="AL5" s="13" t="s">
        <v>103</v>
      </c>
      <c r="AM5" s="13" t="s">
        <v>104</v>
      </c>
      <c r="AN5" s="13" t="s">
        <v>105</v>
      </c>
      <c r="AO5" s="13" t="s">
        <v>106</v>
      </c>
      <c r="AP5" s="13" t="s">
        <v>107</v>
      </c>
      <c r="AQ5" s="13" t="s">
        <v>108</v>
      </c>
      <c r="AR5" s="13" t="s">
        <v>109</v>
      </c>
      <c r="AS5" s="13" t="s">
        <v>110</v>
      </c>
      <c r="AT5" s="13" t="s">
        <v>111</v>
      </c>
      <c r="AU5" s="13" t="s">
        <v>112</v>
      </c>
      <c r="AV5" s="13" t="s">
        <v>113</v>
      </c>
      <c r="AW5" s="13" t="s">
        <v>49</v>
      </c>
      <c r="AX5" s="13" t="s">
        <v>75</v>
      </c>
      <c r="AY5" s="13" t="s">
        <v>76</v>
      </c>
      <c r="AZ5" s="13" t="s">
        <v>77</v>
      </c>
      <c r="BA5" s="13" t="s">
        <v>78</v>
      </c>
      <c r="BB5" s="13" t="s">
        <v>79</v>
      </c>
      <c r="BC5" s="13" t="s">
        <v>80</v>
      </c>
      <c r="BD5" s="13" t="s">
        <v>81</v>
      </c>
      <c r="BE5" s="13" t="s">
        <v>82</v>
      </c>
      <c r="BF5" s="13" t="s">
        <v>83</v>
      </c>
      <c r="BG5" s="13" t="s">
        <v>84</v>
      </c>
      <c r="BH5" s="13" t="s">
        <v>85</v>
      </c>
      <c r="BI5" s="13" t="s">
        <v>86</v>
      </c>
      <c r="BJ5" s="13" t="s">
        <v>49</v>
      </c>
      <c r="BK5" s="13" t="s">
        <v>136</v>
      </c>
      <c r="BL5" s="13" t="s">
        <v>137</v>
      </c>
      <c r="BM5" s="13" t="s">
        <v>138</v>
      </c>
      <c r="BN5" s="13" t="s">
        <v>139</v>
      </c>
      <c r="BO5" s="13" t="s">
        <v>49</v>
      </c>
      <c r="BP5" s="13" t="s">
        <v>114</v>
      </c>
      <c r="BQ5" s="13" t="s">
        <v>115</v>
      </c>
      <c r="BR5" s="13" t="s">
        <v>116</v>
      </c>
      <c r="BS5" s="13" t="s">
        <v>117</v>
      </c>
      <c r="BT5" s="13" t="s">
        <v>118</v>
      </c>
      <c r="BU5" s="13" t="s">
        <v>119</v>
      </c>
      <c r="BV5" s="13" t="s">
        <v>120</v>
      </c>
      <c r="BW5" s="13" t="s">
        <v>121</v>
      </c>
      <c r="BX5" s="13" t="s">
        <v>122</v>
      </c>
      <c r="BY5" s="13" t="s">
        <v>123</v>
      </c>
      <c r="BZ5" s="13" t="s">
        <v>124</v>
      </c>
      <c r="CA5" s="13" t="s">
        <v>125</v>
      </c>
      <c r="CB5" s="13" t="s">
        <v>49</v>
      </c>
      <c r="CC5" s="13" t="s">
        <v>114</v>
      </c>
      <c r="CD5" s="13" t="s">
        <v>115</v>
      </c>
      <c r="CE5" s="13" t="s">
        <v>116</v>
      </c>
      <c r="CF5" s="13" t="s">
        <v>117</v>
      </c>
      <c r="CG5" s="13" t="s">
        <v>118</v>
      </c>
      <c r="CH5" s="13" t="s">
        <v>119</v>
      </c>
      <c r="CI5" s="13" t="s">
        <v>120</v>
      </c>
      <c r="CJ5" s="13" t="s">
        <v>126</v>
      </c>
      <c r="CK5" s="13" t="s">
        <v>127</v>
      </c>
      <c r="CL5" s="13" t="s">
        <v>128</v>
      </c>
      <c r="CM5" s="13" t="s">
        <v>129</v>
      </c>
      <c r="CN5" s="13" t="s">
        <v>121</v>
      </c>
      <c r="CO5" s="13" t="s">
        <v>122</v>
      </c>
      <c r="CP5" s="13" t="s">
        <v>123</v>
      </c>
      <c r="CQ5" s="13" t="s">
        <v>124</v>
      </c>
      <c r="CR5" s="13" t="s">
        <v>130</v>
      </c>
      <c r="CS5" s="13" t="s">
        <v>49</v>
      </c>
      <c r="CT5" s="13" t="s">
        <v>131</v>
      </c>
      <c r="CU5" s="13" t="s">
        <v>132</v>
      </c>
      <c r="CV5" s="13" t="s">
        <v>49</v>
      </c>
      <c r="CW5" s="13" t="s">
        <v>131</v>
      </c>
      <c r="CX5" s="13" t="s">
        <v>133</v>
      </c>
      <c r="CY5" s="13" t="s">
        <v>134</v>
      </c>
      <c r="CZ5" s="13" t="s">
        <v>135</v>
      </c>
      <c r="DA5" s="13" t="s">
        <v>132</v>
      </c>
      <c r="DB5" s="13" t="s">
        <v>49</v>
      </c>
      <c r="DC5" s="13" t="s">
        <v>140</v>
      </c>
      <c r="DD5" s="13" t="s">
        <v>141</v>
      </c>
      <c r="DE5" s="13" t="s">
        <v>244</v>
      </c>
      <c r="DF5" s="13" t="s">
        <v>49</v>
      </c>
      <c r="DG5" s="13" t="s">
        <v>143</v>
      </c>
      <c r="DH5" s="13" t="s">
        <v>144</v>
      </c>
      <c r="DI5" s="13" t="s">
        <v>145</v>
      </c>
      <c r="DJ5" s="13" t="s">
        <v>61</v>
      </c>
    </row>
    <row r="6" spans="1:114" s="31" customFormat="1" ht="30" customHeight="1">
      <c r="A6" s="19"/>
      <c r="B6" s="19"/>
      <c r="C6" s="19"/>
      <c r="D6" s="19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</row>
  </sheetData>
  <sheetProtection formatCells="0" formatColumns="0" formatRows="0" insertColumns="0" insertRows="0" insertHyperlinks="0" deleteColumns="0" deleteRows="0" sort="0" autoFilter="0" pivotTables="0"/>
  <mergeCells count="17">
    <mergeCell ref="DB4:DE4"/>
    <mergeCell ref="U4:AV4"/>
    <mergeCell ref="AW4:BI4"/>
    <mergeCell ref="BJ4:BN4"/>
    <mergeCell ref="BO4:CA4"/>
    <mergeCell ref="CB4:CR4"/>
    <mergeCell ref="CS4:CU4"/>
    <mergeCell ref="DF4:DJ4"/>
    <mergeCell ref="A1:DJ1"/>
    <mergeCell ref="A2:DJ2"/>
    <mergeCell ref="A3:DJ3"/>
    <mergeCell ref="A4:A5"/>
    <mergeCell ref="B4:D4"/>
    <mergeCell ref="E4:E5"/>
    <mergeCell ref="F4:F5"/>
    <mergeCell ref="G4:T4"/>
    <mergeCell ref="CV4:DA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zoomScalePageLayoutView="0" workbookViewId="0" topLeftCell="A1">
      <selection activeCell="E6" sqref="E6:E14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9" width="14.28125" style="1" customWidth="1"/>
    <col min="10" max="10" width="11.421875" style="1" customWidth="1"/>
    <col min="11" max="11" width="14.28125" style="1" customWidth="1"/>
    <col min="12" max="12" width="14.421875" style="1" bestFit="1" customWidth="1"/>
    <col min="13" max="13" width="12.421875" style="1" bestFit="1" customWidth="1"/>
    <col min="14" max="14" width="14.28125" style="1" customWidth="1"/>
    <col min="15" max="15" width="12.421875" style="1" bestFit="1" customWidth="1"/>
    <col min="16" max="16" width="9.140625" style="1" customWidth="1"/>
    <col min="17" max="17" width="14.421875" style="1" bestFit="1" customWidth="1"/>
    <col min="18" max="20" width="9.140625" style="1" customWidth="1"/>
    <col min="21" max="21" width="14.28125" style="1" customWidth="1"/>
    <col min="22" max="36" width="9.140625" style="1" customWidth="1"/>
    <col min="37" max="39" width="14.28125" style="1" customWidth="1"/>
    <col min="40" max="50" width="9.140625" style="1" customWidth="1"/>
    <col min="51" max="52" width="14.28125" style="1" customWidth="1"/>
    <col min="53" max="54" width="9.140625" style="1" customWidth="1"/>
    <col min="55" max="55" width="14.28125" style="1" customWidth="1"/>
    <col min="56" max="84" width="9.140625" style="1" customWidth="1"/>
  </cols>
  <sheetData>
    <row r="1" spans="1:83" s="1" customFormat="1" ht="14.25" customHeight="1">
      <c r="A1" s="122" t="s">
        <v>210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</row>
    <row r="2" spans="1:83" s="1" customFormat="1" ht="18.75" customHeight="1">
      <c r="A2" s="123" t="s">
        <v>304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</row>
    <row r="3" spans="1:83" s="1" customFormat="1" ht="14.25" customHeight="1">
      <c r="A3" s="125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</row>
    <row r="4" spans="1:83" s="21" customFormat="1" ht="15" customHeight="1">
      <c r="A4" s="118" t="s">
        <v>29</v>
      </c>
      <c r="B4" s="118" t="s">
        <v>48</v>
      </c>
      <c r="C4" s="118"/>
      <c r="D4" s="118"/>
      <c r="E4" s="118" t="s">
        <v>30</v>
      </c>
      <c r="F4" s="118" t="s">
        <v>148</v>
      </c>
      <c r="G4" s="118"/>
      <c r="H4" s="118"/>
      <c r="I4" s="118"/>
      <c r="J4" s="118"/>
      <c r="K4" s="118" t="s">
        <v>149</v>
      </c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 t="s">
        <v>150</v>
      </c>
      <c r="W4" s="118"/>
      <c r="X4" s="118"/>
      <c r="Y4" s="118"/>
      <c r="Z4" s="118"/>
      <c r="AA4" s="118"/>
      <c r="AB4" s="118"/>
      <c r="AC4" s="118"/>
      <c r="AD4" s="118" t="s">
        <v>151</v>
      </c>
      <c r="AE4" s="118"/>
      <c r="AF4" s="118"/>
      <c r="AG4" s="118"/>
      <c r="AH4" s="118"/>
      <c r="AI4" s="118"/>
      <c r="AJ4" s="118"/>
      <c r="AK4" s="118" t="s">
        <v>152</v>
      </c>
      <c r="AL4" s="118"/>
      <c r="AM4" s="118"/>
      <c r="AN4" s="118"/>
      <c r="AO4" s="118" t="s">
        <v>153</v>
      </c>
      <c r="AP4" s="118"/>
      <c r="AQ4" s="118"/>
      <c r="AR4" s="118" t="s">
        <v>58</v>
      </c>
      <c r="AS4" s="118"/>
      <c r="AT4" s="118"/>
      <c r="AU4" s="118"/>
      <c r="AV4" s="118" t="s">
        <v>154</v>
      </c>
      <c r="AW4" s="118"/>
      <c r="AX4" s="118"/>
      <c r="AY4" s="118" t="s">
        <v>53</v>
      </c>
      <c r="AZ4" s="118"/>
      <c r="BA4" s="118"/>
      <c r="BB4" s="118"/>
      <c r="BC4" s="118"/>
      <c r="BD4" s="118"/>
      <c r="BE4" s="119" t="s">
        <v>60</v>
      </c>
      <c r="BF4" s="120"/>
      <c r="BG4" s="120"/>
      <c r="BH4" s="121"/>
      <c r="BI4" s="118" t="s">
        <v>59</v>
      </c>
      <c r="BJ4" s="118"/>
      <c r="BK4" s="118"/>
      <c r="BL4" s="118"/>
      <c r="BM4" s="118"/>
      <c r="BN4" s="118" t="s">
        <v>155</v>
      </c>
      <c r="BO4" s="118"/>
      <c r="BP4" s="118"/>
      <c r="BQ4" s="119" t="s">
        <v>156</v>
      </c>
      <c r="BR4" s="120"/>
      <c r="BS4" s="120"/>
      <c r="BT4" s="120"/>
      <c r="BU4" s="120"/>
      <c r="BV4" s="120"/>
      <c r="BW4" s="121"/>
      <c r="BX4" s="118" t="s">
        <v>157</v>
      </c>
      <c r="BY4" s="118"/>
      <c r="BZ4" s="118"/>
      <c r="CA4" s="118" t="s">
        <v>61</v>
      </c>
      <c r="CB4" s="118"/>
      <c r="CC4" s="118"/>
      <c r="CD4" s="118"/>
      <c r="CE4" s="118"/>
    </row>
    <row r="5" spans="1:83" s="21" customFormat="1" ht="48.75" customHeight="1">
      <c r="A5" s="109" t="s">
        <v>29</v>
      </c>
      <c r="B5" s="28" t="s">
        <v>37</v>
      </c>
      <c r="C5" s="28" t="s">
        <v>38</v>
      </c>
      <c r="D5" s="28" t="s">
        <v>39</v>
      </c>
      <c r="E5" s="109" t="s">
        <v>158</v>
      </c>
      <c r="F5" s="28" t="s">
        <v>49</v>
      </c>
      <c r="G5" s="28" t="s">
        <v>159</v>
      </c>
      <c r="H5" s="28" t="s">
        <v>160</v>
      </c>
      <c r="I5" s="28" t="s">
        <v>72</v>
      </c>
      <c r="J5" s="28" t="s">
        <v>74</v>
      </c>
      <c r="K5" s="28" t="s">
        <v>49</v>
      </c>
      <c r="L5" s="28" t="s">
        <v>161</v>
      </c>
      <c r="M5" s="28" t="s">
        <v>100</v>
      </c>
      <c r="N5" s="28" t="s">
        <v>101</v>
      </c>
      <c r="O5" s="28" t="s">
        <v>162</v>
      </c>
      <c r="P5" s="28" t="s">
        <v>107</v>
      </c>
      <c r="Q5" s="28" t="s">
        <v>102</v>
      </c>
      <c r="R5" s="28" t="s">
        <v>97</v>
      </c>
      <c r="S5" s="28" t="s">
        <v>110</v>
      </c>
      <c r="T5" s="28" t="s">
        <v>98</v>
      </c>
      <c r="U5" s="28" t="s">
        <v>113</v>
      </c>
      <c r="V5" s="28" t="s">
        <v>49</v>
      </c>
      <c r="W5" s="28" t="s">
        <v>163</v>
      </c>
      <c r="X5" s="28" t="s">
        <v>117</v>
      </c>
      <c r="Y5" s="28" t="s">
        <v>121</v>
      </c>
      <c r="Z5" s="28" t="s">
        <v>164</v>
      </c>
      <c r="AA5" s="28" t="s">
        <v>165</v>
      </c>
      <c r="AB5" s="28" t="s">
        <v>118</v>
      </c>
      <c r="AC5" s="28" t="s">
        <v>130</v>
      </c>
      <c r="AD5" s="28" t="s">
        <v>49</v>
      </c>
      <c r="AE5" s="28" t="s">
        <v>114</v>
      </c>
      <c r="AF5" s="28" t="s">
        <v>117</v>
      </c>
      <c r="AG5" s="28" t="s">
        <v>121</v>
      </c>
      <c r="AH5" s="28" t="s">
        <v>165</v>
      </c>
      <c r="AI5" s="28" t="s">
        <v>118</v>
      </c>
      <c r="AJ5" s="28" t="s">
        <v>130</v>
      </c>
      <c r="AK5" s="28" t="s">
        <v>49</v>
      </c>
      <c r="AL5" s="28" t="s">
        <v>52</v>
      </c>
      <c r="AM5" s="28" t="s">
        <v>54</v>
      </c>
      <c r="AN5" s="28" t="s">
        <v>166</v>
      </c>
      <c r="AO5" s="28" t="s">
        <v>49</v>
      </c>
      <c r="AP5" s="28" t="s">
        <v>167</v>
      </c>
      <c r="AQ5" s="28" t="s">
        <v>168</v>
      </c>
      <c r="AR5" s="28" t="s">
        <v>49</v>
      </c>
      <c r="AS5" s="28" t="s">
        <v>134</v>
      </c>
      <c r="AT5" s="28" t="s">
        <v>135</v>
      </c>
      <c r="AU5" s="28" t="s">
        <v>169</v>
      </c>
      <c r="AV5" s="28" t="s">
        <v>49</v>
      </c>
      <c r="AW5" s="28" t="s">
        <v>170</v>
      </c>
      <c r="AX5" s="28" t="s">
        <v>171</v>
      </c>
      <c r="AY5" s="28" t="s">
        <v>49</v>
      </c>
      <c r="AZ5" s="28" t="s">
        <v>172</v>
      </c>
      <c r="BA5" s="28" t="s">
        <v>82</v>
      </c>
      <c r="BB5" s="28" t="s">
        <v>84</v>
      </c>
      <c r="BC5" s="28" t="s">
        <v>173</v>
      </c>
      <c r="BD5" s="28" t="s">
        <v>174</v>
      </c>
      <c r="BE5" s="28" t="s">
        <v>49</v>
      </c>
      <c r="BF5" s="28" t="s">
        <v>140</v>
      </c>
      <c r="BG5" s="28" t="s">
        <v>141</v>
      </c>
      <c r="BH5" s="28" t="s">
        <v>244</v>
      </c>
      <c r="BI5" s="28" t="s">
        <v>49</v>
      </c>
      <c r="BJ5" s="28" t="s">
        <v>175</v>
      </c>
      <c r="BK5" s="28" t="s">
        <v>176</v>
      </c>
      <c r="BL5" s="28" t="s">
        <v>138</v>
      </c>
      <c r="BM5" s="28" t="s">
        <v>139</v>
      </c>
      <c r="BN5" s="28" t="s">
        <v>49</v>
      </c>
      <c r="BO5" s="28" t="s">
        <v>177</v>
      </c>
      <c r="BP5" s="28" t="s">
        <v>178</v>
      </c>
      <c r="BQ5" s="28" t="s">
        <v>49</v>
      </c>
      <c r="BR5" s="28" t="s">
        <v>179</v>
      </c>
      <c r="BS5" s="28" t="s">
        <v>180</v>
      </c>
      <c r="BT5" s="28" t="s">
        <v>181</v>
      </c>
      <c r="BU5" s="28" t="s">
        <v>182</v>
      </c>
      <c r="BV5" s="28" t="s">
        <v>183</v>
      </c>
      <c r="BW5" s="28" t="s">
        <v>184</v>
      </c>
      <c r="BX5" s="28" t="s">
        <v>49</v>
      </c>
      <c r="BY5" s="28" t="s">
        <v>142</v>
      </c>
      <c r="BZ5" s="28" t="s">
        <v>185</v>
      </c>
      <c r="CA5" s="28" t="s">
        <v>49</v>
      </c>
      <c r="CB5" s="28" t="s">
        <v>143</v>
      </c>
      <c r="CC5" s="28" t="s">
        <v>144</v>
      </c>
      <c r="CD5" s="28" t="s">
        <v>186</v>
      </c>
      <c r="CE5" s="28" t="s">
        <v>61</v>
      </c>
    </row>
    <row r="6" spans="1:83" s="31" customFormat="1" ht="30" customHeight="1">
      <c r="A6" s="34" t="s">
        <v>309</v>
      </c>
      <c r="B6" s="34">
        <v>201</v>
      </c>
      <c r="C6" s="34">
        <v>3</v>
      </c>
      <c r="D6" s="34" t="s">
        <v>311</v>
      </c>
      <c r="E6" s="14">
        <v>7686005</v>
      </c>
      <c r="F6" s="14">
        <f>G6+H6+I6+J6</f>
        <v>6301799.2</v>
      </c>
      <c r="G6" s="14">
        <v>5536359.2</v>
      </c>
      <c r="H6" s="14"/>
      <c r="I6" s="14"/>
      <c r="J6" s="14">
        <v>765440</v>
      </c>
      <c r="K6" s="14">
        <f>L6+M6+N6+U6</f>
        <v>1280747.22</v>
      </c>
      <c r="L6" s="14">
        <v>760000</v>
      </c>
      <c r="M6" s="14"/>
      <c r="N6" s="14"/>
      <c r="O6" s="14"/>
      <c r="P6" s="14"/>
      <c r="Q6" s="14"/>
      <c r="R6" s="14"/>
      <c r="S6" s="14"/>
      <c r="T6" s="14"/>
      <c r="U6" s="14">
        <v>520747.22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>
        <f>AZ6+BA6+BB6+BC6+BD6</f>
        <v>103458.57999999999</v>
      </c>
      <c r="AZ6" s="14">
        <v>17640</v>
      </c>
      <c r="BA6" s="14"/>
      <c r="BB6" s="14"/>
      <c r="BC6" s="14">
        <v>85518.57999999999</v>
      </c>
      <c r="BD6" s="14">
        <v>300</v>
      </c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</row>
    <row r="7" spans="1:83" ht="12.75" customHeight="1">
      <c r="A7" s="34" t="s">
        <v>309</v>
      </c>
      <c r="B7" s="34">
        <v>208</v>
      </c>
      <c r="C7" s="34">
        <v>1</v>
      </c>
      <c r="D7" s="34" t="s">
        <v>312</v>
      </c>
      <c r="E7" s="14">
        <v>6959612.53</v>
      </c>
      <c r="F7" s="14">
        <f aca="true" t="shared" si="0" ref="F7:F14">G7+H7+I7+J7</f>
        <v>5755166.4</v>
      </c>
      <c r="G7" s="14">
        <v>5022286.4</v>
      </c>
      <c r="H7" s="14"/>
      <c r="I7" s="14"/>
      <c r="J7" s="14">
        <v>732880</v>
      </c>
      <c r="K7" s="14">
        <f aca="true" t="shared" si="1" ref="K7:K14">L7+M7+N7+U7</f>
        <v>1059985.33</v>
      </c>
      <c r="L7" s="14">
        <v>880000</v>
      </c>
      <c r="M7" s="14"/>
      <c r="N7" s="14">
        <v>10000</v>
      </c>
      <c r="O7" s="14"/>
      <c r="P7" s="14"/>
      <c r="Q7" s="14"/>
      <c r="R7" s="14"/>
      <c r="S7" s="14"/>
      <c r="T7" s="14"/>
      <c r="U7" s="14">
        <v>169985.33000000002</v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>
        <f aca="true" t="shared" si="2" ref="AY7:AY14">AZ7+BA7+BB7+BC7+BD7</f>
        <v>144460.8</v>
      </c>
      <c r="AZ7" s="14">
        <v>5880</v>
      </c>
      <c r="BA7" s="14"/>
      <c r="BB7" s="14"/>
      <c r="BC7" s="14">
        <v>138160.8</v>
      </c>
      <c r="BD7" s="14">
        <v>420</v>
      </c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</row>
    <row r="8" spans="1:83" ht="12.75" customHeight="1">
      <c r="A8" s="34" t="s">
        <v>309</v>
      </c>
      <c r="B8" s="34">
        <v>212</v>
      </c>
      <c r="C8" s="34">
        <v>1</v>
      </c>
      <c r="D8" s="34" t="s">
        <v>317</v>
      </c>
      <c r="E8" s="14">
        <v>2660240.4</v>
      </c>
      <c r="F8" s="14">
        <f t="shared" si="0"/>
        <v>2192580</v>
      </c>
      <c r="G8" s="14">
        <v>1981660</v>
      </c>
      <c r="H8" s="14"/>
      <c r="I8" s="14"/>
      <c r="J8" s="14">
        <v>210920</v>
      </c>
      <c r="K8" s="14">
        <f t="shared" si="1"/>
        <v>467660.4</v>
      </c>
      <c r="L8" s="14">
        <v>300000</v>
      </c>
      <c r="M8" s="14"/>
      <c r="N8" s="14"/>
      <c r="O8" s="14"/>
      <c r="P8" s="14"/>
      <c r="Q8" s="14"/>
      <c r="R8" s="14"/>
      <c r="S8" s="14"/>
      <c r="T8" s="14"/>
      <c r="U8" s="14">
        <v>167660.4</v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>
        <f t="shared" si="2"/>
        <v>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</row>
    <row r="9" spans="1:83" ht="12.75" customHeight="1">
      <c r="A9" s="34" t="s">
        <v>309</v>
      </c>
      <c r="B9" s="34">
        <v>210</v>
      </c>
      <c r="C9" s="34">
        <v>11</v>
      </c>
      <c r="D9" s="34" t="s">
        <v>311</v>
      </c>
      <c r="E9" s="14">
        <v>536079</v>
      </c>
      <c r="F9" s="14">
        <f t="shared" si="0"/>
        <v>536079</v>
      </c>
      <c r="G9" s="14"/>
      <c r="H9" s="14">
        <v>536079</v>
      </c>
      <c r="I9" s="14"/>
      <c r="J9" s="14"/>
      <c r="K9" s="14">
        <f t="shared" si="1"/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>
        <f t="shared" si="2"/>
        <v>0</v>
      </c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</row>
    <row r="10" spans="1:83" ht="12.75" customHeight="1">
      <c r="A10" s="34" t="s">
        <v>309</v>
      </c>
      <c r="B10" s="34">
        <v>210</v>
      </c>
      <c r="C10" s="34">
        <v>11</v>
      </c>
      <c r="D10" s="34" t="s">
        <v>319</v>
      </c>
      <c r="E10" s="14">
        <v>195252.00000000003</v>
      </c>
      <c r="F10" s="14">
        <f t="shared" si="0"/>
        <v>195252.00000000003</v>
      </c>
      <c r="G10" s="14"/>
      <c r="H10" s="14">
        <v>195252.00000000003</v>
      </c>
      <c r="I10" s="14"/>
      <c r="J10" s="14"/>
      <c r="K10" s="14">
        <f t="shared" si="1"/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>
        <f t="shared" si="2"/>
        <v>0</v>
      </c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</row>
    <row r="11" spans="1:83" ht="12.75" customHeight="1">
      <c r="A11" s="34" t="s">
        <v>309</v>
      </c>
      <c r="B11" s="34">
        <v>208</v>
      </c>
      <c r="C11" s="34">
        <v>5</v>
      </c>
      <c r="D11" s="34" t="s">
        <v>320</v>
      </c>
      <c r="E11" s="14">
        <v>1440649</v>
      </c>
      <c r="F11" s="14">
        <f t="shared" si="0"/>
        <v>1440649</v>
      </c>
      <c r="G11" s="14"/>
      <c r="H11" s="14">
        <v>1440649</v>
      </c>
      <c r="I11" s="14"/>
      <c r="J11" s="14"/>
      <c r="K11" s="14">
        <f t="shared" si="1"/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>
        <f t="shared" si="2"/>
        <v>0</v>
      </c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</row>
    <row r="12" spans="1:83" ht="12.75" customHeight="1">
      <c r="A12" s="34" t="s">
        <v>309</v>
      </c>
      <c r="B12" s="34">
        <v>208</v>
      </c>
      <c r="C12" s="34">
        <v>5</v>
      </c>
      <c r="D12" s="34" t="s">
        <v>321</v>
      </c>
      <c r="E12" s="14">
        <v>720324</v>
      </c>
      <c r="F12" s="14">
        <f t="shared" si="0"/>
        <v>720324</v>
      </c>
      <c r="G12" s="14"/>
      <c r="H12" s="14">
        <v>720324</v>
      </c>
      <c r="I12" s="14"/>
      <c r="J12" s="14"/>
      <c r="K12" s="14">
        <f t="shared" si="1"/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>
        <f t="shared" si="2"/>
        <v>0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</row>
    <row r="13" spans="1:83" ht="12.75" customHeight="1">
      <c r="A13" s="34" t="s">
        <v>309</v>
      </c>
      <c r="B13" s="34">
        <v>221</v>
      </c>
      <c r="C13" s="34">
        <v>2</v>
      </c>
      <c r="D13" s="34" t="s">
        <v>311</v>
      </c>
      <c r="E13" s="14">
        <v>5660520</v>
      </c>
      <c r="F13" s="14">
        <f t="shared" si="0"/>
        <v>5660520</v>
      </c>
      <c r="G13" s="14"/>
      <c r="H13" s="14">
        <v>0</v>
      </c>
      <c r="I13" s="14">
        <v>5660520</v>
      </c>
      <c r="J13" s="14"/>
      <c r="K13" s="14">
        <f t="shared" si="1"/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>
        <f t="shared" si="2"/>
        <v>0</v>
      </c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</row>
    <row r="14" spans="1:83" ht="12.75" customHeight="1">
      <c r="A14" s="34" t="s">
        <v>309</v>
      </c>
      <c r="B14" s="34">
        <v>210</v>
      </c>
      <c r="C14" s="34">
        <v>11</v>
      </c>
      <c r="D14" s="34" t="s">
        <v>314</v>
      </c>
      <c r="E14" s="14">
        <v>508922.95999999996</v>
      </c>
      <c r="F14" s="14">
        <f t="shared" si="0"/>
        <v>452602.95999999996</v>
      </c>
      <c r="G14" s="14"/>
      <c r="H14" s="14">
        <v>452602.95999999996</v>
      </c>
      <c r="I14" s="14"/>
      <c r="J14" s="14"/>
      <c r="K14" s="14">
        <f t="shared" si="1"/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>
        <f t="shared" si="2"/>
        <v>56320</v>
      </c>
      <c r="AZ14" s="14">
        <v>56320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</row>
  </sheetData>
  <sheetProtection formatCells="0" formatColumns="0" formatRows="0" insertColumns="0" insertRows="0" insertHyperlinks="0" deleteColumns="0" deleteRows="0" sort="0" autoFilter="0" pivotTables="0"/>
  <mergeCells count="21">
    <mergeCell ref="AY4:BD4"/>
    <mergeCell ref="A1:CE1"/>
    <mergeCell ref="A2:CE2"/>
    <mergeCell ref="A3:CE3"/>
    <mergeCell ref="A4:A5"/>
    <mergeCell ref="B4:D4"/>
    <mergeCell ref="V4:AC4"/>
    <mergeCell ref="AV4:AX4"/>
    <mergeCell ref="AK4:AN4"/>
    <mergeCell ref="AD4:AJ4"/>
    <mergeCell ref="AR4:AU4"/>
    <mergeCell ref="E4:E5"/>
    <mergeCell ref="F4:J4"/>
    <mergeCell ref="K4:U4"/>
    <mergeCell ref="BX4:BZ4"/>
    <mergeCell ref="AO4:AQ4"/>
    <mergeCell ref="CA4:CE4"/>
    <mergeCell ref="BI4:BM4"/>
    <mergeCell ref="BE4:BH4"/>
    <mergeCell ref="BN4:BP4"/>
    <mergeCell ref="BQ4:BW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0"/>
  <sheetViews>
    <sheetView showGridLines="0" zoomScalePageLayoutView="0" workbookViewId="0" topLeftCell="A37">
      <selection activeCell="AZ50" sqref="AZ50:AZ59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83" width="14.28125" style="1" customWidth="1"/>
    <col min="84" max="84" width="9.140625" style="1" customWidth="1"/>
  </cols>
  <sheetData>
    <row r="1" spans="1:84" s="1" customFormat="1" ht="15" customHeight="1">
      <c r="A1" s="113" t="s">
        <v>211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</row>
    <row r="2" spans="1:84" s="1" customFormat="1" ht="18.75" customHeight="1">
      <c r="A2" s="126" t="s">
        <v>305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</row>
    <row r="3" spans="1:84" s="1" customFormat="1" ht="1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</row>
    <row r="4" spans="1:84" s="21" customFormat="1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8" t="s">
        <v>30</v>
      </c>
      <c r="G4" s="118" t="s">
        <v>148</v>
      </c>
      <c r="H4" s="118"/>
      <c r="I4" s="118"/>
      <c r="J4" s="118"/>
      <c r="K4" s="118"/>
      <c r="L4" s="118" t="s">
        <v>149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 t="s">
        <v>150</v>
      </c>
      <c r="X4" s="118"/>
      <c r="Y4" s="118"/>
      <c r="Z4" s="118"/>
      <c r="AA4" s="118"/>
      <c r="AB4" s="118"/>
      <c r="AC4" s="118"/>
      <c r="AD4" s="118"/>
      <c r="AE4" s="118" t="s">
        <v>151</v>
      </c>
      <c r="AF4" s="118"/>
      <c r="AG4" s="118"/>
      <c r="AH4" s="118"/>
      <c r="AI4" s="118"/>
      <c r="AJ4" s="118"/>
      <c r="AK4" s="118"/>
      <c r="AL4" s="118" t="s">
        <v>152</v>
      </c>
      <c r="AM4" s="118"/>
      <c r="AN4" s="118"/>
      <c r="AO4" s="118"/>
      <c r="AP4" s="118" t="s">
        <v>153</v>
      </c>
      <c r="AQ4" s="118"/>
      <c r="AR4" s="118"/>
      <c r="AS4" s="118" t="s">
        <v>58</v>
      </c>
      <c r="AT4" s="118"/>
      <c r="AU4" s="118"/>
      <c r="AV4" s="118"/>
      <c r="AW4" s="118" t="s">
        <v>154</v>
      </c>
      <c r="AX4" s="118"/>
      <c r="AY4" s="118"/>
      <c r="AZ4" s="118" t="s">
        <v>53</v>
      </c>
      <c r="BA4" s="118"/>
      <c r="BB4" s="118"/>
      <c r="BC4" s="118"/>
      <c r="BD4" s="118"/>
      <c r="BE4" s="118"/>
      <c r="BF4" s="119" t="s">
        <v>60</v>
      </c>
      <c r="BG4" s="120"/>
      <c r="BH4" s="120"/>
      <c r="BI4" s="121"/>
      <c r="BJ4" s="118" t="s">
        <v>59</v>
      </c>
      <c r="BK4" s="118"/>
      <c r="BL4" s="118"/>
      <c r="BM4" s="118"/>
      <c r="BN4" s="118"/>
      <c r="BO4" s="118" t="s">
        <v>155</v>
      </c>
      <c r="BP4" s="118"/>
      <c r="BQ4" s="118"/>
      <c r="BR4" s="119" t="s">
        <v>156</v>
      </c>
      <c r="BS4" s="120"/>
      <c r="BT4" s="120"/>
      <c r="BU4" s="120"/>
      <c r="BV4" s="120"/>
      <c r="BW4" s="120"/>
      <c r="BX4" s="121"/>
      <c r="BY4" s="118" t="s">
        <v>157</v>
      </c>
      <c r="BZ4" s="118"/>
      <c r="CA4" s="118"/>
      <c r="CB4" s="118" t="s">
        <v>61</v>
      </c>
      <c r="CC4" s="118"/>
      <c r="CD4" s="118"/>
      <c r="CE4" s="118"/>
      <c r="CF4" s="118"/>
    </row>
    <row r="5" spans="1:84" s="21" customFormat="1" ht="48.75" customHeight="1">
      <c r="A5" s="104" t="s">
        <v>29</v>
      </c>
      <c r="B5" s="43" t="s">
        <v>37</v>
      </c>
      <c r="C5" s="43" t="s">
        <v>38</v>
      </c>
      <c r="D5" s="43" t="s">
        <v>39</v>
      </c>
      <c r="E5" s="104" t="s">
        <v>147</v>
      </c>
      <c r="F5" s="110" t="s">
        <v>158</v>
      </c>
      <c r="G5" s="49" t="s">
        <v>49</v>
      </c>
      <c r="H5" s="49" t="s">
        <v>159</v>
      </c>
      <c r="I5" s="49" t="s">
        <v>160</v>
      </c>
      <c r="J5" s="49" t="s">
        <v>72</v>
      </c>
      <c r="K5" s="49" t="s">
        <v>74</v>
      </c>
      <c r="L5" s="49" t="s">
        <v>49</v>
      </c>
      <c r="M5" s="49" t="s">
        <v>161</v>
      </c>
      <c r="N5" s="49" t="s">
        <v>100</v>
      </c>
      <c r="O5" s="49" t="s">
        <v>101</v>
      </c>
      <c r="P5" s="49" t="s">
        <v>162</v>
      </c>
      <c r="Q5" s="49" t="s">
        <v>107</v>
      </c>
      <c r="R5" s="49" t="s">
        <v>102</v>
      </c>
      <c r="S5" s="49" t="s">
        <v>97</v>
      </c>
      <c r="T5" s="49" t="s">
        <v>110</v>
      </c>
      <c r="U5" s="49" t="s">
        <v>98</v>
      </c>
      <c r="V5" s="49" t="s">
        <v>113</v>
      </c>
      <c r="W5" s="49" t="s">
        <v>49</v>
      </c>
      <c r="X5" s="49" t="s">
        <v>163</v>
      </c>
      <c r="Y5" s="49" t="s">
        <v>117</v>
      </c>
      <c r="Z5" s="49" t="s">
        <v>121</v>
      </c>
      <c r="AA5" s="49" t="s">
        <v>164</v>
      </c>
      <c r="AB5" s="49" t="s">
        <v>165</v>
      </c>
      <c r="AC5" s="49" t="s">
        <v>118</v>
      </c>
      <c r="AD5" s="49" t="s">
        <v>130</v>
      </c>
      <c r="AE5" s="49" t="s">
        <v>49</v>
      </c>
      <c r="AF5" s="49" t="s">
        <v>114</v>
      </c>
      <c r="AG5" s="49" t="s">
        <v>117</v>
      </c>
      <c r="AH5" s="49" t="s">
        <v>121</v>
      </c>
      <c r="AI5" s="49" t="s">
        <v>165</v>
      </c>
      <c r="AJ5" s="49" t="s">
        <v>118</v>
      </c>
      <c r="AK5" s="49" t="s">
        <v>130</v>
      </c>
      <c r="AL5" s="49" t="s">
        <v>49</v>
      </c>
      <c r="AM5" s="49" t="s">
        <v>52</v>
      </c>
      <c r="AN5" s="49" t="s">
        <v>54</v>
      </c>
      <c r="AO5" s="49" t="s">
        <v>166</v>
      </c>
      <c r="AP5" s="49" t="s">
        <v>49</v>
      </c>
      <c r="AQ5" s="49" t="s">
        <v>167</v>
      </c>
      <c r="AR5" s="49" t="s">
        <v>168</v>
      </c>
      <c r="AS5" s="49" t="s">
        <v>49</v>
      </c>
      <c r="AT5" s="49" t="s">
        <v>134</v>
      </c>
      <c r="AU5" s="49" t="s">
        <v>135</v>
      </c>
      <c r="AV5" s="49" t="s">
        <v>169</v>
      </c>
      <c r="AW5" s="49" t="s">
        <v>49</v>
      </c>
      <c r="AX5" s="49" t="s">
        <v>170</v>
      </c>
      <c r="AY5" s="49" t="s">
        <v>171</v>
      </c>
      <c r="AZ5" s="49" t="s">
        <v>49</v>
      </c>
      <c r="BA5" s="49" t="s">
        <v>172</v>
      </c>
      <c r="BB5" s="49" t="s">
        <v>82</v>
      </c>
      <c r="BC5" s="49" t="s">
        <v>84</v>
      </c>
      <c r="BD5" s="49" t="s">
        <v>173</v>
      </c>
      <c r="BE5" s="49" t="s">
        <v>174</v>
      </c>
      <c r="BF5" s="49" t="s">
        <v>49</v>
      </c>
      <c r="BG5" s="49" t="s">
        <v>140</v>
      </c>
      <c r="BH5" s="49" t="s">
        <v>141</v>
      </c>
      <c r="BI5" s="49" t="s">
        <v>244</v>
      </c>
      <c r="BJ5" s="49" t="s">
        <v>49</v>
      </c>
      <c r="BK5" s="49" t="s">
        <v>175</v>
      </c>
      <c r="BL5" s="49" t="s">
        <v>176</v>
      </c>
      <c r="BM5" s="49" t="s">
        <v>138</v>
      </c>
      <c r="BN5" s="49" t="s">
        <v>139</v>
      </c>
      <c r="BO5" s="49" t="s">
        <v>49</v>
      </c>
      <c r="BP5" s="49" t="s">
        <v>177</v>
      </c>
      <c r="BQ5" s="49" t="s">
        <v>178</v>
      </c>
      <c r="BR5" s="49" t="s">
        <v>49</v>
      </c>
      <c r="BS5" s="49" t="s">
        <v>179</v>
      </c>
      <c r="BT5" s="49" t="s">
        <v>180</v>
      </c>
      <c r="BU5" s="49" t="s">
        <v>181</v>
      </c>
      <c r="BV5" s="49" t="s">
        <v>182</v>
      </c>
      <c r="BW5" s="49" t="s">
        <v>183</v>
      </c>
      <c r="BX5" s="49" t="s">
        <v>184</v>
      </c>
      <c r="BY5" s="49" t="s">
        <v>49</v>
      </c>
      <c r="BZ5" s="49" t="s">
        <v>142</v>
      </c>
      <c r="CA5" s="49" t="s">
        <v>185</v>
      </c>
      <c r="CB5" s="49" t="s">
        <v>49</v>
      </c>
      <c r="CC5" s="49" t="s">
        <v>143</v>
      </c>
      <c r="CD5" s="49" t="s">
        <v>144</v>
      </c>
      <c r="CE5" s="49" t="s">
        <v>186</v>
      </c>
      <c r="CF5" s="49" t="s">
        <v>61</v>
      </c>
    </row>
    <row r="6" spans="1:84" s="31" customFormat="1" ht="30" customHeight="1">
      <c r="A6" s="59" t="s">
        <v>309</v>
      </c>
      <c r="B6" s="59">
        <v>201</v>
      </c>
      <c r="C6" s="59">
        <v>3</v>
      </c>
      <c r="D6" s="59">
        <v>99</v>
      </c>
      <c r="E6" s="59" t="s">
        <v>322</v>
      </c>
      <c r="F6" s="22">
        <v>1435000</v>
      </c>
      <c r="G6" s="22"/>
      <c r="H6" s="22"/>
      <c r="I6" s="22"/>
      <c r="J6" s="22"/>
      <c r="K6" s="22"/>
      <c r="L6" s="22">
        <f>SUM(M6:V6)</f>
        <v>1435000</v>
      </c>
      <c r="M6" s="22">
        <v>1435000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>
        <f>BA6+BB6+BC6+BD6+BE6</f>
        <v>0</v>
      </c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>
        <f>CC6+CD6+CE6+CF6</f>
        <v>0</v>
      </c>
      <c r="CC6" s="22"/>
      <c r="CD6" s="22"/>
      <c r="CE6" s="22"/>
      <c r="CF6" s="36"/>
    </row>
    <row r="7" spans="1:84" ht="12.75" customHeight="1">
      <c r="A7" s="59" t="s">
        <v>309</v>
      </c>
      <c r="B7" s="59">
        <v>201</v>
      </c>
      <c r="C7" s="59">
        <v>3</v>
      </c>
      <c r="D7" s="59">
        <v>99</v>
      </c>
      <c r="E7" s="59" t="s">
        <v>323</v>
      </c>
      <c r="F7" s="22">
        <v>6735000</v>
      </c>
      <c r="G7" s="47"/>
      <c r="H7" s="47"/>
      <c r="I7" s="47"/>
      <c r="J7" s="47"/>
      <c r="K7" s="47"/>
      <c r="L7" s="22">
        <f aca="true" t="shared" si="0" ref="L7:L60">SUM(M7:V7)</f>
        <v>6735000</v>
      </c>
      <c r="M7" s="22">
        <v>6735000</v>
      </c>
      <c r="N7" s="47"/>
      <c r="O7" s="47"/>
      <c r="P7" s="47"/>
      <c r="Q7" s="22"/>
      <c r="R7" s="47"/>
      <c r="S7" s="47"/>
      <c r="T7" s="47"/>
      <c r="U7" s="22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22">
        <f aca="true" t="shared" si="1" ref="AZ7:AZ60">BA7+BB7+BC7+BD7+BE7</f>
        <v>0</v>
      </c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22">
        <f aca="true" t="shared" si="2" ref="CB7:CB60">CC7+CD7+CE7+CF7</f>
        <v>0</v>
      </c>
      <c r="CC7" s="47"/>
      <c r="CD7" s="47"/>
      <c r="CE7" s="47"/>
      <c r="CF7" s="47"/>
    </row>
    <row r="8" spans="1:84" ht="12.75" customHeight="1">
      <c r="A8" s="59" t="s">
        <v>309</v>
      </c>
      <c r="B8" s="59">
        <v>201</v>
      </c>
      <c r="C8" s="59">
        <v>3</v>
      </c>
      <c r="D8" s="59">
        <v>99</v>
      </c>
      <c r="E8" s="59" t="s">
        <v>324</v>
      </c>
      <c r="F8" s="22">
        <v>770000</v>
      </c>
      <c r="G8" s="47"/>
      <c r="H8" s="47"/>
      <c r="I8" s="47"/>
      <c r="J8" s="47"/>
      <c r="K8" s="47"/>
      <c r="L8" s="22">
        <f t="shared" si="0"/>
        <v>770000</v>
      </c>
      <c r="M8" s="22"/>
      <c r="N8" s="47"/>
      <c r="O8" s="47"/>
      <c r="P8" s="47"/>
      <c r="Q8" s="22"/>
      <c r="R8" s="47"/>
      <c r="S8" s="47"/>
      <c r="T8" s="47"/>
      <c r="U8" s="22">
        <v>770000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22">
        <f t="shared" si="1"/>
        <v>0</v>
      </c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22">
        <f t="shared" si="2"/>
        <v>0</v>
      </c>
      <c r="CC8" s="47"/>
      <c r="CD8" s="47"/>
      <c r="CE8" s="47"/>
      <c r="CF8" s="47"/>
    </row>
    <row r="9" spans="1:84" ht="12.75" customHeight="1">
      <c r="A9" s="59" t="s">
        <v>309</v>
      </c>
      <c r="B9" s="59">
        <v>201</v>
      </c>
      <c r="C9" s="59">
        <v>3</v>
      </c>
      <c r="D9" s="59">
        <v>99</v>
      </c>
      <c r="E9" s="59" t="s">
        <v>325</v>
      </c>
      <c r="F9" s="22">
        <v>10200</v>
      </c>
      <c r="G9" s="47"/>
      <c r="H9" s="47"/>
      <c r="I9" s="47"/>
      <c r="J9" s="47"/>
      <c r="K9" s="47"/>
      <c r="L9" s="22">
        <f t="shared" si="0"/>
        <v>10200</v>
      </c>
      <c r="M9" s="22">
        <v>10200</v>
      </c>
      <c r="N9" s="47"/>
      <c r="O9" s="47"/>
      <c r="P9" s="47"/>
      <c r="Q9" s="22"/>
      <c r="R9" s="47"/>
      <c r="S9" s="47"/>
      <c r="T9" s="47"/>
      <c r="U9" s="22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22">
        <f t="shared" si="1"/>
        <v>0</v>
      </c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22">
        <f t="shared" si="2"/>
        <v>0</v>
      </c>
      <c r="CC9" s="47"/>
      <c r="CD9" s="47"/>
      <c r="CE9" s="47"/>
      <c r="CF9" s="47"/>
    </row>
    <row r="10" spans="1:84" ht="12.75" customHeight="1">
      <c r="A10" s="59" t="s">
        <v>309</v>
      </c>
      <c r="B10" s="59">
        <v>201</v>
      </c>
      <c r="C10" s="59">
        <v>32</v>
      </c>
      <c r="D10" s="59">
        <v>99</v>
      </c>
      <c r="E10" s="59" t="s">
        <v>326</v>
      </c>
      <c r="F10" s="22">
        <v>870000</v>
      </c>
      <c r="G10" s="47"/>
      <c r="H10" s="47"/>
      <c r="I10" s="47"/>
      <c r="J10" s="47"/>
      <c r="K10" s="47"/>
      <c r="L10" s="22">
        <f t="shared" si="0"/>
        <v>870000</v>
      </c>
      <c r="M10" s="22">
        <v>870000</v>
      </c>
      <c r="N10" s="47"/>
      <c r="O10" s="47"/>
      <c r="P10" s="47"/>
      <c r="Q10" s="22"/>
      <c r="R10" s="47"/>
      <c r="S10" s="47"/>
      <c r="T10" s="47"/>
      <c r="U10" s="22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22">
        <f t="shared" si="1"/>
        <v>0</v>
      </c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22">
        <f t="shared" si="2"/>
        <v>0</v>
      </c>
      <c r="CC10" s="47"/>
      <c r="CD10" s="47"/>
      <c r="CE10" s="47"/>
      <c r="CF10" s="47"/>
    </row>
    <row r="11" spans="1:84" ht="12.75" customHeight="1">
      <c r="A11" s="59" t="s">
        <v>309</v>
      </c>
      <c r="B11" s="59">
        <v>201</v>
      </c>
      <c r="C11" s="59">
        <v>1</v>
      </c>
      <c r="D11" s="59">
        <v>99</v>
      </c>
      <c r="E11" s="59" t="s">
        <v>327</v>
      </c>
      <c r="F11" s="22">
        <v>20000</v>
      </c>
      <c r="G11" s="47"/>
      <c r="H11" s="47"/>
      <c r="I11" s="47"/>
      <c r="J11" s="47"/>
      <c r="K11" s="47"/>
      <c r="L11" s="22">
        <f t="shared" si="0"/>
        <v>20000</v>
      </c>
      <c r="M11" s="22">
        <v>20000</v>
      </c>
      <c r="N11" s="47"/>
      <c r="O11" s="47"/>
      <c r="P11" s="47"/>
      <c r="Q11" s="22"/>
      <c r="R11" s="47"/>
      <c r="S11" s="47"/>
      <c r="T11" s="47"/>
      <c r="U11" s="22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22">
        <f t="shared" si="1"/>
        <v>0</v>
      </c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22">
        <f t="shared" si="2"/>
        <v>0</v>
      </c>
      <c r="CC11" s="47"/>
      <c r="CD11" s="47"/>
      <c r="CE11" s="47"/>
      <c r="CF11" s="47"/>
    </row>
    <row r="12" spans="1:84" ht="12.75" customHeight="1">
      <c r="A12" s="59" t="s">
        <v>309</v>
      </c>
      <c r="B12" s="59">
        <v>201</v>
      </c>
      <c r="C12" s="59">
        <v>29</v>
      </c>
      <c r="D12" s="59">
        <v>99</v>
      </c>
      <c r="E12" s="59" t="s">
        <v>328</v>
      </c>
      <c r="F12" s="22">
        <v>50000</v>
      </c>
      <c r="G12" s="47"/>
      <c r="H12" s="47"/>
      <c r="I12" s="47"/>
      <c r="J12" s="47"/>
      <c r="K12" s="47"/>
      <c r="L12" s="22">
        <f t="shared" si="0"/>
        <v>50000</v>
      </c>
      <c r="M12" s="22">
        <v>50000</v>
      </c>
      <c r="N12" s="47"/>
      <c r="O12" s="47"/>
      <c r="P12" s="47"/>
      <c r="Q12" s="22"/>
      <c r="R12" s="47"/>
      <c r="S12" s="47"/>
      <c r="T12" s="47"/>
      <c r="U12" s="22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22">
        <f t="shared" si="1"/>
        <v>0</v>
      </c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22">
        <f t="shared" si="2"/>
        <v>0</v>
      </c>
      <c r="CC12" s="47"/>
      <c r="CD12" s="47"/>
      <c r="CE12" s="47"/>
      <c r="CF12" s="47"/>
    </row>
    <row r="13" spans="1:84" ht="12.75" customHeight="1">
      <c r="A13" s="59" t="s">
        <v>309</v>
      </c>
      <c r="B13" s="59">
        <v>201</v>
      </c>
      <c r="C13" s="59">
        <v>29</v>
      </c>
      <c r="D13" s="59">
        <v>99</v>
      </c>
      <c r="E13" s="59" t="s">
        <v>329</v>
      </c>
      <c r="F13" s="22">
        <v>87000</v>
      </c>
      <c r="G13" s="47"/>
      <c r="H13" s="47"/>
      <c r="I13" s="47"/>
      <c r="J13" s="47"/>
      <c r="K13" s="47"/>
      <c r="L13" s="22">
        <f t="shared" si="0"/>
        <v>87000</v>
      </c>
      <c r="M13" s="22">
        <v>87000</v>
      </c>
      <c r="N13" s="47"/>
      <c r="O13" s="47"/>
      <c r="P13" s="47"/>
      <c r="Q13" s="22"/>
      <c r="R13" s="47"/>
      <c r="S13" s="47"/>
      <c r="T13" s="47"/>
      <c r="U13" s="22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22">
        <f t="shared" si="1"/>
        <v>0</v>
      </c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22">
        <f t="shared" si="2"/>
        <v>0</v>
      </c>
      <c r="CC13" s="47"/>
      <c r="CD13" s="47"/>
      <c r="CE13" s="47"/>
      <c r="CF13" s="47"/>
    </row>
    <row r="14" spans="1:84" ht="12.75" customHeight="1">
      <c r="A14" s="59" t="s">
        <v>309</v>
      </c>
      <c r="B14" s="59">
        <v>201</v>
      </c>
      <c r="C14" s="59">
        <v>29</v>
      </c>
      <c r="D14" s="59">
        <v>99</v>
      </c>
      <c r="E14" s="59" t="s">
        <v>330</v>
      </c>
      <c r="F14" s="22">
        <v>80000</v>
      </c>
      <c r="G14" s="47"/>
      <c r="H14" s="47"/>
      <c r="I14" s="47"/>
      <c r="J14" s="47"/>
      <c r="K14" s="47"/>
      <c r="L14" s="22">
        <f t="shared" si="0"/>
        <v>80000</v>
      </c>
      <c r="M14" s="22">
        <v>80000</v>
      </c>
      <c r="N14" s="47"/>
      <c r="O14" s="47"/>
      <c r="P14" s="47"/>
      <c r="Q14" s="22"/>
      <c r="R14" s="47"/>
      <c r="S14" s="47"/>
      <c r="T14" s="47"/>
      <c r="U14" s="22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22">
        <f t="shared" si="1"/>
        <v>0</v>
      </c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22">
        <f t="shared" si="2"/>
        <v>0</v>
      </c>
      <c r="CC14" s="47"/>
      <c r="CD14" s="47"/>
      <c r="CE14" s="47"/>
      <c r="CF14" s="47"/>
    </row>
    <row r="15" spans="1:84" ht="12.75" customHeight="1">
      <c r="A15" s="59" t="s">
        <v>309</v>
      </c>
      <c r="B15" s="59">
        <v>204</v>
      </c>
      <c r="C15" s="59">
        <v>99</v>
      </c>
      <c r="D15" s="59">
        <v>1</v>
      </c>
      <c r="E15" s="59" t="s">
        <v>331</v>
      </c>
      <c r="F15" s="22">
        <v>178770</v>
      </c>
      <c r="G15" s="47"/>
      <c r="H15" s="47"/>
      <c r="I15" s="47"/>
      <c r="J15" s="47"/>
      <c r="K15" s="47"/>
      <c r="L15" s="22">
        <f t="shared" si="0"/>
        <v>178770</v>
      </c>
      <c r="M15" s="22">
        <v>178770</v>
      </c>
      <c r="N15" s="47"/>
      <c r="O15" s="47"/>
      <c r="P15" s="47"/>
      <c r="Q15" s="22"/>
      <c r="R15" s="47"/>
      <c r="S15" s="47"/>
      <c r="T15" s="47"/>
      <c r="U15" s="22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22">
        <f t="shared" si="1"/>
        <v>0</v>
      </c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22">
        <f t="shared" si="2"/>
        <v>0</v>
      </c>
      <c r="CC15" s="47"/>
      <c r="CD15" s="47"/>
      <c r="CE15" s="47"/>
      <c r="CF15" s="47"/>
    </row>
    <row r="16" spans="1:84" ht="12.75" customHeight="1">
      <c r="A16" s="59" t="s">
        <v>309</v>
      </c>
      <c r="B16" s="59">
        <v>201</v>
      </c>
      <c r="C16" s="59">
        <v>33</v>
      </c>
      <c r="D16" s="59">
        <v>99</v>
      </c>
      <c r="E16" s="59" t="s">
        <v>332</v>
      </c>
      <c r="F16" s="22">
        <v>580000</v>
      </c>
      <c r="G16" s="47"/>
      <c r="H16" s="47"/>
      <c r="I16" s="47"/>
      <c r="J16" s="47"/>
      <c r="K16" s="47"/>
      <c r="L16" s="22">
        <f t="shared" si="0"/>
        <v>580000</v>
      </c>
      <c r="M16" s="22">
        <v>580000</v>
      </c>
      <c r="N16" s="47"/>
      <c r="O16" s="47"/>
      <c r="P16" s="47"/>
      <c r="Q16" s="22"/>
      <c r="R16" s="47"/>
      <c r="S16" s="47"/>
      <c r="T16" s="47"/>
      <c r="U16" s="22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22">
        <f t="shared" si="1"/>
        <v>0</v>
      </c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22">
        <f t="shared" si="2"/>
        <v>0</v>
      </c>
      <c r="CC16" s="47"/>
      <c r="CD16" s="47"/>
      <c r="CE16" s="47"/>
      <c r="CF16" s="47"/>
    </row>
    <row r="17" spans="1:84" ht="12.75" customHeight="1">
      <c r="A17" s="59" t="s">
        <v>309</v>
      </c>
      <c r="B17" s="59">
        <v>201</v>
      </c>
      <c r="C17" s="59">
        <v>6</v>
      </c>
      <c r="D17" s="59">
        <v>99</v>
      </c>
      <c r="E17" s="59" t="s">
        <v>333</v>
      </c>
      <c r="F17" s="22">
        <v>50000</v>
      </c>
      <c r="G17" s="47"/>
      <c r="H17" s="47"/>
      <c r="I17" s="47"/>
      <c r="J17" s="47"/>
      <c r="K17" s="47"/>
      <c r="L17" s="22">
        <f t="shared" si="0"/>
        <v>50000</v>
      </c>
      <c r="M17" s="22">
        <v>50000</v>
      </c>
      <c r="N17" s="47"/>
      <c r="O17" s="47"/>
      <c r="P17" s="47"/>
      <c r="Q17" s="22"/>
      <c r="R17" s="47"/>
      <c r="S17" s="47"/>
      <c r="T17" s="47"/>
      <c r="U17" s="22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22">
        <f t="shared" si="1"/>
        <v>0</v>
      </c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22">
        <f t="shared" si="2"/>
        <v>0</v>
      </c>
      <c r="CC17" s="47"/>
      <c r="CD17" s="47"/>
      <c r="CE17" s="47"/>
      <c r="CF17" s="47"/>
    </row>
    <row r="18" spans="1:84" ht="12.75" customHeight="1">
      <c r="A18" s="59" t="s">
        <v>309</v>
      </c>
      <c r="B18" s="59" t="s">
        <v>310</v>
      </c>
      <c r="C18" s="59" t="s">
        <v>311</v>
      </c>
      <c r="D18" s="59" t="s">
        <v>312</v>
      </c>
      <c r="E18" s="59" t="s">
        <v>334</v>
      </c>
      <c r="F18" s="22">
        <v>3200000</v>
      </c>
      <c r="G18" s="47"/>
      <c r="H18" s="47"/>
      <c r="I18" s="47"/>
      <c r="J18" s="47"/>
      <c r="K18" s="47"/>
      <c r="L18" s="22">
        <f t="shared" si="0"/>
        <v>3200000</v>
      </c>
      <c r="M18" s="22"/>
      <c r="N18" s="47"/>
      <c r="O18" s="47"/>
      <c r="P18" s="47"/>
      <c r="Q18" s="22">
        <v>3200000</v>
      </c>
      <c r="R18" s="47"/>
      <c r="S18" s="47"/>
      <c r="T18" s="47"/>
      <c r="U18" s="22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22">
        <f t="shared" si="1"/>
        <v>0</v>
      </c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22">
        <f t="shared" si="2"/>
        <v>0</v>
      </c>
      <c r="CC18" s="47"/>
      <c r="CD18" s="47"/>
      <c r="CE18" s="47"/>
      <c r="CF18" s="47"/>
    </row>
    <row r="19" spans="1:84" ht="12.75" customHeight="1">
      <c r="A19" s="59" t="s">
        <v>309</v>
      </c>
      <c r="B19" s="59" t="s">
        <v>313</v>
      </c>
      <c r="C19" s="59" t="s">
        <v>314</v>
      </c>
      <c r="D19" s="59" t="s">
        <v>315</v>
      </c>
      <c r="E19" s="59" t="s">
        <v>335</v>
      </c>
      <c r="F19" s="22">
        <v>6090830</v>
      </c>
      <c r="G19" s="47"/>
      <c r="H19" s="47"/>
      <c r="I19" s="47"/>
      <c r="J19" s="47"/>
      <c r="K19" s="47"/>
      <c r="L19" s="22">
        <f t="shared" si="0"/>
        <v>6090830</v>
      </c>
      <c r="M19" s="22"/>
      <c r="N19" s="47"/>
      <c r="O19" s="47"/>
      <c r="P19" s="47"/>
      <c r="Q19" s="22">
        <v>6090830</v>
      </c>
      <c r="R19" s="47"/>
      <c r="S19" s="47"/>
      <c r="T19" s="47"/>
      <c r="U19" s="22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22">
        <f t="shared" si="1"/>
        <v>0</v>
      </c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22">
        <f t="shared" si="2"/>
        <v>0</v>
      </c>
      <c r="CC19" s="47"/>
      <c r="CD19" s="47"/>
      <c r="CE19" s="47"/>
      <c r="CF19" s="47"/>
    </row>
    <row r="20" spans="1:84" ht="12.75" customHeight="1">
      <c r="A20" s="59" t="s">
        <v>309</v>
      </c>
      <c r="B20" s="59" t="s">
        <v>316</v>
      </c>
      <c r="C20" s="59" t="s">
        <v>311</v>
      </c>
      <c r="D20" s="59" t="s">
        <v>317</v>
      </c>
      <c r="E20" s="59" t="s">
        <v>336</v>
      </c>
      <c r="F20" s="22">
        <v>4966580</v>
      </c>
      <c r="G20" s="47"/>
      <c r="H20" s="47"/>
      <c r="I20" s="47"/>
      <c r="J20" s="47"/>
      <c r="K20" s="47"/>
      <c r="L20" s="22">
        <f t="shared" si="0"/>
        <v>4966580</v>
      </c>
      <c r="M20" s="22"/>
      <c r="N20" s="47"/>
      <c r="O20" s="47"/>
      <c r="P20" s="47"/>
      <c r="Q20" s="22">
        <v>4966580</v>
      </c>
      <c r="R20" s="47"/>
      <c r="S20" s="47"/>
      <c r="T20" s="47"/>
      <c r="U20" s="22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22">
        <f t="shared" si="1"/>
        <v>0</v>
      </c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22">
        <f t="shared" si="2"/>
        <v>0</v>
      </c>
      <c r="CC20" s="47"/>
      <c r="CD20" s="47"/>
      <c r="CE20" s="47"/>
      <c r="CF20" s="47"/>
    </row>
    <row r="21" spans="1:84" ht="12.75" customHeight="1">
      <c r="A21" s="59" t="s">
        <v>309</v>
      </c>
      <c r="B21" s="59" t="s">
        <v>316</v>
      </c>
      <c r="C21" s="59">
        <v>99</v>
      </c>
      <c r="D21" s="59" t="s">
        <v>311</v>
      </c>
      <c r="E21" s="59" t="s">
        <v>337</v>
      </c>
      <c r="F21" s="22">
        <v>5329708</v>
      </c>
      <c r="G21" s="47"/>
      <c r="H21" s="47"/>
      <c r="I21" s="47"/>
      <c r="J21" s="47"/>
      <c r="K21" s="47"/>
      <c r="L21" s="22">
        <f t="shared" si="0"/>
        <v>5329708</v>
      </c>
      <c r="M21" s="22"/>
      <c r="N21" s="47"/>
      <c r="O21" s="47"/>
      <c r="P21" s="47"/>
      <c r="Q21" s="22">
        <v>5329708</v>
      </c>
      <c r="R21" s="47"/>
      <c r="S21" s="47"/>
      <c r="T21" s="47"/>
      <c r="U21" s="22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22">
        <f t="shared" si="1"/>
        <v>0</v>
      </c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22">
        <f t="shared" si="2"/>
        <v>0</v>
      </c>
      <c r="CC21" s="47"/>
      <c r="CD21" s="47"/>
      <c r="CE21" s="47"/>
      <c r="CF21" s="47"/>
    </row>
    <row r="22" spans="1:84" ht="12.75" customHeight="1">
      <c r="A22" s="59" t="s">
        <v>309</v>
      </c>
      <c r="B22" s="59">
        <v>204</v>
      </c>
      <c r="C22" s="59">
        <v>99</v>
      </c>
      <c r="D22" s="59">
        <v>1</v>
      </c>
      <c r="E22" s="59" t="s">
        <v>338</v>
      </c>
      <c r="F22" s="22">
        <v>568000</v>
      </c>
      <c r="G22" s="47"/>
      <c r="H22" s="47"/>
      <c r="I22" s="47"/>
      <c r="J22" s="47"/>
      <c r="K22" s="47"/>
      <c r="L22" s="22">
        <f t="shared" si="0"/>
        <v>568000</v>
      </c>
      <c r="M22" s="22"/>
      <c r="N22" s="47"/>
      <c r="O22" s="47"/>
      <c r="P22" s="47"/>
      <c r="Q22" s="22">
        <v>568000</v>
      </c>
      <c r="R22" s="47"/>
      <c r="S22" s="47"/>
      <c r="T22" s="47"/>
      <c r="U22" s="22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22">
        <f t="shared" si="1"/>
        <v>0</v>
      </c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22">
        <f t="shared" si="2"/>
        <v>0</v>
      </c>
      <c r="CC22" s="47"/>
      <c r="CD22" s="47"/>
      <c r="CE22" s="47"/>
      <c r="CF22" s="47"/>
    </row>
    <row r="23" spans="1:84" ht="12.75" customHeight="1">
      <c r="A23" s="59" t="s">
        <v>309</v>
      </c>
      <c r="B23" s="59">
        <v>204</v>
      </c>
      <c r="C23" s="59">
        <v>99</v>
      </c>
      <c r="D23" s="59">
        <v>1</v>
      </c>
      <c r="E23" s="59" t="s">
        <v>339</v>
      </c>
      <c r="F23" s="22">
        <v>981200</v>
      </c>
      <c r="G23" s="47"/>
      <c r="H23" s="47"/>
      <c r="I23" s="47"/>
      <c r="J23" s="47"/>
      <c r="K23" s="47"/>
      <c r="L23" s="22">
        <f t="shared" si="0"/>
        <v>981200</v>
      </c>
      <c r="M23" s="22"/>
      <c r="N23" s="47"/>
      <c r="O23" s="47"/>
      <c r="P23" s="47"/>
      <c r="Q23" s="22">
        <v>981200</v>
      </c>
      <c r="R23" s="47"/>
      <c r="S23" s="47"/>
      <c r="T23" s="47"/>
      <c r="U23" s="22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22">
        <f t="shared" si="1"/>
        <v>0</v>
      </c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22">
        <f t="shared" si="2"/>
        <v>0</v>
      </c>
      <c r="CC23" s="47"/>
      <c r="CD23" s="47"/>
      <c r="CE23" s="47"/>
      <c r="CF23" s="47"/>
    </row>
    <row r="24" spans="1:84" ht="12.75" customHeight="1">
      <c r="A24" s="59" t="s">
        <v>309</v>
      </c>
      <c r="B24" s="59">
        <v>204</v>
      </c>
      <c r="C24" s="59">
        <v>99</v>
      </c>
      <c r="D24" s="59">
        <v>1</v>
      </c>
      <c r="E24" s="59" t="s">
        <v>340</v>
      </c>
      <c r="F24" s="22">
        <v>198600</v>
      </c>
      <c r="G24" s="47"/>
      <c r="H24" s="47"/>
      <c r="I24" s="47"/>
      <c r="J24" s="47"/>
      <c r="K24" s="47"/>
      <c r="L24" s="22">
        <f t="shared" si="0"/>
        <v>198600</v>
      </c>
      <c r="M24" s="22"/>
      <c r="N24" s="47"/>
      <c r="O24" s="47"/>
      <c r="P24" s="47"/>
      <c r="Q24" s="22">
        <v>198600</v>
      </c>
      <c r="R24" s="47"/>
      <c r="S24" s="47"/>
      <c r="T24" s="47"/>
      <c r="U24" s="22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22">
        <f t="shared" si="1"/>
        <v>0</v>
      </c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22">
        <f t="shared" si="2"/>
        <v>0</v>
      </c>
      <c r="CC24" s="47"/>
      <c r="CD24" s="47"/>
      <c r="CE24" s="47"/>
      <c r="CF24" s="47"/>
    </row>
    <row r="25" spans="1:84" ht="12.75" customHeight="1">
      <c r="A25" s="59" t="s">
        <v>309</v>
      </c>
      <c r="B25" s="59">
        <v>204</v>
      </c>
      <c r="C25" s="59">
        <v>99</v>
      </c>
      <c r="D25" s="59">
        <v>1</v>
      </c>
      <c r="E25" s="59" t="s">
        <v>341</v>
      </c>
      <c r="F25" s="22">
        <v>50000</v>
      </c>
      <c r="G25" s="47"/>
      <c r="H25" s="47"/>
      <c r="I25" s="47"/>
      <c r="J25" s="47"/>
      <c r="K25" s="47"/>
      <c r="L25" s="22">
        <f t="shared" si="0"/>
        <v>50000</v>
      </c>
      <c r="M25" s="22"/>
      <c r="N25" s="47"/>
      <c r="O25" s="47"/>
      <c r="P25" s="47"/>
      <c r="Q25" s="22">
        <v>50000</v>
      </c>
      <c r="R25" s="47"/>
      <c r="S25" s="47"/>
      <c r="T25" s="47"/>
      <c r="U25" s="22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22">
        <f t="shared" si="1"/>
        <v>0</v>
      </c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22">
        <f t="shared" si="2"/>
        <v>0</v>
      </c>
      <c r="CC25" s="47"/>
      <c r="CD25" s="47"/>
      <c r="CE25" s="47"/>
      <c r="CF25" s="47"/>
    </row>
    <row r="26" spans="1:84" ht="12.75" customHeight="1">
      <c r="A26" s="59" t="s">
        <v>309</v>
      </c>
      <c r="B26" s="59">
        <v>212</v>
      </c>
      <c r="C26" s="59">
        <v>1</v>
      </c>
      <c r="D26" s="59">
        <v>99</v>
      </c>
      <c r="E26" s="59" t="s">
        <v>342</v>
      </c>
      <c r="F26" s="22">
        <v>60624200</v>
      </c>
      <c r="G26" s="47"/>
      <c r="H26" s="47"/>
      <c r="I26" s="47"/>
      <c r="J26" s="47"/>
      <c r="K26" s="47"/>
      <c r="L26" s="22">
        <f t="shared" si="0"/>
        <v>60624200</v>
      </c>
      <c r="M26" s="22"/>
      <c r="N26" s="47"/>
      <c r="O26" s="47"/>
      <c r="P26" s="47"/>
      <c r="Q26" s="22">
        <v>60624200</v>
      </c>
      <c r="R26" s="47"/>
      <c r="S26" s="47"/>
      <c r="T26" s="47"/>
      <c r="U26" s="22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22">
        <f t="shared" si="1"/>
        <v>0</v>
      </c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22">
        <f t="shared" si="2"/>
        <v>0</v>
      </c>
      <c r="CC26" s="47"/>
      <c r="CD26" s="47"/>
      <c r="CE26" s="47"/>
      <c r="CF26" s="47"/>
    </row>
    <row r="27" spans="1:84" ht="12.75" customHeight="1">
      <c r="A27" s="59" t="s">
        <v>309</v>
      </c>
      <c r="B27" s="59">
        <v>212</v>
      </c>
      <c r="C27" s="59">
        <v>5</v>
      </c>
      <c r="D27" s="59">
        <v>1</v>
      </c>
      <c r="E27" s="59" t="s">
        <v>343</v>
      </c>
      <c r="F27" s="22">
        <v>4000000</v>
      </c>
      <c r="G27" s="47"/>
      <c r="H27" s="47"/>
      <c r="I27" s="47"/>
      <c r="J27" s="47"/>
      <c r="K27" s="47"/>
      <c r="L27" s="22">
        <f t="shared" si="0"/>
        <v>4000000</v>
      </c>
      <c r="M27" s="22"/>
      <c r="N27" s="47"/>
      <c r="O27" s="47"/>
      <c r="P27" s="47"/>
      <c r="Q27" s="22">
        <v>4000000</v>
      </c>
      <c r="R27" s="47"/>
      <c r="S27" s="47"/>
      <c r="T27" s="47"/>
      <c r="U27" s="22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22">
        <f t="shared" si="1"/>
        <v>0</v>
      </c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22">
        <f t="shared" si="2"/>
        <v>0</v>
      </c>
      <c r="CC27" s="47"/>
      <c r="CD27" s="47"/>
      <c r="CE27" s="47"/>
      <c r="CF27" s="47"/>
    </row>
    <row r="28" spans="1:84" ht="12.75" customHeight="1">
      <c r="A28" s="59" t="s">
        <v>309</v>
      </c>
      <c r="B28" s="59">
        <v>207</v>
      </c>
      <c r="C28" s="59">
        <v>1</v>
      </c>
      <c r="D28" s="59">
        <v>9</v>
      </c>
      <c r="E28" s="59" t="s">
        <v>344</v>
      </c>
      <c r="F28" s="22">
        <v>100000</v>
      </c>
      <c r="G28" s="47"/>
      <c r="H28" s="47"/>
      <c r="I28" s="47"/>
      <c r="J28" s="47"/>
      <c r="K28" s="47"/>
      <c r="L28" s="22">
        <f t="shared" si="0"/>
        <v>100000</v>
      </c>
      <c r="M28" s="22"/>
      <c r="N28" s="47"/>
      <c r="O28" s="47"/>
      <c r="P28" s="47"/>
      <c r="Q28" s="22">
        <v>100000</v>
      </c>
      <c r="R28" s="47"/>
      <c r="S28" s="47"/>
      <c r="T28" s="47"/>
      <c r="U28" s="22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22">
        <f t="shared" si="1"/>
        <v>0</v>
      </c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22">
        <f t="shared" si="2"/>
        <v>0</v>
      </c>
      <c r="CC28" s="47"/>
      <c r="CD28" s="47"/>
      <c r="CE28" s="47"/>
      <c r="CF28" s="47"/>
    </row>
    <row r="29" spans="1:84" ht="12.75" customHeight="1">
      <c r="A29" s="59" t="s">
        <v>309</v>
      </c>
      <c r="B29" s="59">
        <v>208</v>
      </c>
      <c r="C29" s="59">
        <v>2</v>
      </c>
      <c r="D29" s="59">
        <v>8</v>
      </c>
      <c r="E29" s="59" t="s">
        <v>345</v>
      </c>
      <c r="F29" s="22">
        <v>733680</v>
      </c>
      <c r="G29" s="47"/>
      <c r="H29" s="47"/>
      <c r="I29" s="47"/>
      <c r="J29" s="47"/>
      <c r="K29" s="47"/>
      <c r="L29" s="22">
        <f t="shared" si="0"/>
        <v>733680</v>
      </c>
      <c r="M29" s="22"/>
      <c r="N29" s="47"/>
      <c r="O29" s="47"/>
      <c r="P29" s="47"/>
      <c r="Q29" s="22">
        <v>733680</v>
      </c>
      <c r="R29" s="47"/>
      <c r="S29" s="47"/>
      <c r="T29" s="47"/>
      <c r="U29" s="22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22">
        <f t="shared" si="1"/>
        <v>0</v>
      </c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22">
        <f t="shared" si="2"/>
        <v>0</v>
      </c>
      <c r="CC29" s="47"/>
      <c r="CD29" s="47"/>
      <c r="CE29" s="47"/>
      <c r="CF29" s="47"/>
    </row>
    <row r="30" spans="1:84" ht="12.75" customHeight="1">
      <c r="A30" s="59" t="s">
        <v>309</v>
      </c>
      <c r="B30" s="59">
        <v>208</v>
      </c>
      <c r="C30" s="59">
        <v>2</v>
      </c>
      <c r="D30" s="59">
        <v>99</v>
      </c>
      <c r="E30" s="59" t="s">
        <v>346</v>
      </c>
      <c r="F30" s="22">
        <v>112800</v>
      </c>
      <c r="G30" s="47"/>
      <c r="H30" s="47"/>
      <c r="I30" s="47"/>
      <c r="J30" s="47"/>
      <c r="K30" s="47"/>
      <c r="L30" s="22">
        <f t="shared" si="0"/>
        <v>112800</v>
      </c>
      <c r="M30" s="22"/>
      <c r="N30" s="47"/>
      <c r="O30" s="47"/>
      <c r="P30" s="47"/>
      <c r="Q30" s="22">
        <v>112800</v>
      </c>
      <c r="R30" s="47"/>
      <c r="S30" s="47"/>
      <c r="T30" s="47"/>
      <c r="U30" s="22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22">
        <f t="shared" si="1"/>
        <v>0</v>
      </c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22">
        <f t="shared" si="2"/>
        <v>0</v>
      </c>
      <c r="CC30" s="47"/>
      <c r="CD30" s="47"/>
      <c r="CE30" s="47"/>
      <c r="CF30" s="47"/>
    </row>
    <row r="31" spans="1:84" ht="12.75" customHeight="1">
      <c r="A31" s="59" t="s">
        <v>309</v>
      </c>
      <c r="B31" s="59">
        <v>210</v>
      </c>
      <c r="C31" s="59">
        <v>7</v>
      </c>
      <c r="D31" s="59">
        <v>17</v>
      </c>
      <c r="E31" s="59" t="s">
        <v>347</v>
      </c>
      <c r="F31" s="22">
        <v>1345000</v>
      </c>
      <c r="G31" s="47"/>
      <c r="H31" s="47"/>
      <c r="I31" s="47"/>
      <c r="J31" s="47"/>
      <c r="K31" s="47"/>
      <c r="L31" s="22">
        <f t="shared" si="0"/>
        <v>0</v>
      </c>
      <c r="M31" s="22"/>
      <c r="N31" s="47"/>
      <c r="O31" s="47"/>
      <c r="P31" s="47"/>
      <c r="Q31" s="22"/>
      <c r="R31" s="47"/>
      <c r="S31" s="47"/>
      <c r="T31" s="47"/>
      <c r="U31" s="22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22">
        <f t="shared" si="1"/>
        <v>1345000</v>
      </c>
      <c r="BA31" s="47">
        <v>1345000</v>
      </c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22">
        <f t="shared" si="2"/>
        <v>0</v>
      </c>
      <c r="CC31" s="47"/>
      <c r="CD31" s="47"/>
      <c r="CE31" s="47"/>
      <c r="CF31" s="47"/>
    </row>
    <row r="32" spans="1:84" ht="12.75" customHeight="1">
      <c r="A32" s="59" t="s">
        <v>309</v>
      </c>
      <c r="B32" s="59">
        <v>210</v>
      </c>
      <c r="C32" s="59">
        <v>3</v>
      </c>
      <c r="D32" s="59">
        <v>2</v>
      </c>
      <c r="E32" s="59" t="s">
        <v>348</v>
      </c>
      <c r="F32" s="22">
        <v>400000</v>
      </c>
      <c r="G32" s="47"/>
      <c r="H32" s="47"/>
      <c r="I32" s="47"/>
      <c r="J32" s="47"/>
      <c r="K32" s="47"/>
      <c r="L32" s="22">
        <f t="shared" si="0"/>
        <v>400000</v>
      </c>
      <c r="M32" s="22"/>
      <c r="N32" s="47"/>
      <c r="O32" s="47"/>
      <c r="P32" s="47"/>
      <c r="Q32" s="22">
        <v>400000</v>
      </c>
      <c r="R32" s="47"/>
      <c r="S32" s="47"/>
      <c r="T32" s="47"/>
      <c r="U32" s="22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22">
        <f t="shared" si="1"/>
        <v>0</v>
      </c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22">
        <f t="shared" si="2"/>
        <v>0</v>
      </c>
      <c r="CC32" s="47"/>
      <c r="CD32" s="47"/>
      <c r="CE32" s="47"/>
      <c r="CF32" s="47"/>
    </row>
    <row r="33" spans="1:84" ht="12.75" customHeight="1">
      <c r="A33" s="59" t="s">
        <v>309</v>
      </c>
      <c r="B33" s="59">
        <v>210</v>
      </c>
      <c r="C33" s="59">
        <v>1</v>
      </c>
      <c r="D33" s="59">
        <v>99</v>
      </c>
      <c r="E33" s="59" t="s">
        <v>349</v>
      </c>
      <c r="F33" s="22">
        <v>956400</v>
      </c>
      <c r="G33" s="47"/>
      <c r="H33" s="47"/>
      <c r="I33" s="47"/>
      <c r="J33" s="47"/>
      <c r="K33" s="47"/>
      <c r="L33" s="22">
        <f t="shared" si="0"/>
        <v>0</v>
      </c>
      <c r="M33" s="22"/>
      <c r="N33" s="47"/>
      <c r="O33" s="47"/>
      <c r="P33" s="47"/>
      <c r="Q33" s="22"/>
      <c r="R33" s="47"/>
      <c r="S33" s="47"/>
      <c r="T33" s="47"/>
      <c r="U33" s="22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22">
        <f t="shared" si="1"/>
        <v>956400</v>
      </c>
      <c r="BA33" s="47">
        <v>956400</v>
      </c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22">
        <f t="shared" si="2"/>
        <v>0</v>
      </c>
      <c r="CC33" s="47"/>
      <c r="CD33" s="47"/>
      <c r="CE33" s="47"/>
      <c r="CF33" s="47"/>
    </row>
    <row r="34" spans="1:84" ht="12.75" customHeight="1">
      <c r="A34" s="59" t="s">
        <v>309</v>
      </c>
      <c r="B34" s="59">
        <v>215</v>
      </c>
      <c r="C34" s="59">
        <v>8</v>
      </c>
      <c r="D34" s="59">
        <v>99</v>
      </c>
      <c r="E34" s="59" t="s">
        <v>350</v>
      </c>
      <c r="F34" s="22">
        <v>180000</v>
      </c>
      <c r="G34" s="47"/>
      <c r="H34" s="47"/>
      <c r="I34" s="47"/>
      <c r="J34" s="47"/>
      <c r="K34" s="47"/>
      <c r="L34" s="22">
        <f t="shared" si="0"/>
        <v>180000</v>
      </c>
      <c r="M34" s="22"/>
      <c r="N34" s="47"/>
      <c r="O34" s="47"/>
      <c r="P34" s="47"/>
      <c r="Q34" s="22"/>
      <c r="R34" s="47"/>
      <c r="S34" s="47"/>
      <c r="T34" s="47"/>
      <c r="U34" s="22">
        <v>180000</v>
      </c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22">
        <f t="shared" si="1"/>
        <v>0</v>
      </c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22">
        <f t="shared" si="2"/>
        <v>0</v>
      </c>
      <c r="CC34" s="47"/>
      <c r="CD34" s="47"/>
      <c r="CE34" s="47"/>
      <c r="CF34" s="47"/>
    </row>
    <row r="35" spans="1:84" ht="12.75" customHeight="1">
      <c r="A35" s="59" t="s">
        <v>309</v>
      </c>
      <c r="B35" s="59">
        <v>215</v>
      </c>
      <c r="C35" s="59">
        <v>8</v>
      </c>
      <c r="D35" s="59">
        <v>99</v>
      </c>
      <c r="E35" s="59" t="s">
        <v>351</v>
      </c>
      <c r="F35" s="22">
        <v>480300</v>
      </c>
      <c r="G35" s="47"/>
      <c r="H35" s="47"/>
      <c r="I35" s="47"/>
      <c r="J35" s="47"/>
      <c r="K35" s="47"/>
      <c r="L35" s="22">
        <f t="shared" si="0"/>
        <v>480300</v>
      </c>
      <c r="M35" s="22">
        <v>480300</v>
      </c>
      <c r="N35" s="47"/>
      <c r="O35" s="47"/>
      <c r="P35" s="47"/>
      <c r="Q35" s="22"/>
      <c r="R35" s="47"/>
      <c r="S35" s="47"/>
      <c r="T35" s="47"/>
      <c r="U35" s="22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22">
        <f t="shared" si="1"/>
        <v>0</v>
      </c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22">
        <f t="shared" si="2"/>
        <v>0</v>
      </c>
      <c r="CC35" s="47"/>
      <c r="CD35" s="47"/>
      <c r="CE35" s="47"/>
      <c r="CF35" s="47"/>
    </row>
    <row r="36" spans="1:84" ht="12.75" customHeight="1">
      <c r="A36" s="59" t="s">
        <v>309</v>
      </c>
      <c r="B36" s="59">
        <v>213</v>
      </c>
      <c r="C36" s="59">
        <v>3</v>
      </c>
      <c r="D36" s="59">
        <v>99</v>
      </c>
      <c r="E36" s="59" t="s">
        <v>352</v>
      </c>
      <c r="F36" s="22">
        <v>3740900</v>
      </c>
      <c r="G36" s="47"/>
      <c r="H36" s="47"/>
      <c r="I36" s="47"/>
      <c r="J36" s="47"/>
      <c r="K36" s="47"/>
      <c r="L36" s="22">
        <f t="shared" si="0"/>
        <v>3740900</v>
      </c>
      <c r="M36" s="22"/>
      <c r="N36" s="47"/>
      <c r="O36" s="47"/>
      <c r="P36" s="47"/>
      <c r="Q36" s="22">
        <v>3740900</v>
      </c>
      <c r="R36" s="47"/>
      <c r="S36" s="47"/>
      <c r="T36" s="47"/>
      <c r="U36" s="22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22">
        <f t="shared" si="1"/>
        <v>0</v>
      </c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22">
        <f t="shared" si="2"/>
        <v>0</v>
      </c>
      <c r="CC36" s="47"/>
      <c r="CD36" s="47"/>
      <c r="CE36" s="47"/>
      <c r="CF36" s="47"/>
    </row>
    <row r="37" spans="1:84" ht="12.75" customHeight="1">
      <c r="A37" s="59" t="s">
        <v>309</v>
      </c>
      <c r="B37" s="59">
        <v>213</v>
      </c>
      <c r="C37" s="59">
        <v>1</v>
      </c>
      <c r="D37" s="59">
        <v>99</v>
      </c>
      <c r="E37" s="59" t="s">
        <v>353</v>
      </c>
      <c r="F37" s="22">
        <v>4764500</v>
      </c>
      <c r="G37" s="47"/>
      <c r="H37" s="47"/>
      <c r="I37" s="47"/>
      <c r="J37" s="47"/>
      <c r="K37" s="47"/>
      <c r="L37" s="22">
        <f t="shared" si="0"/>
        <v>4764500</v>
      </c>
      <c r="M37" s="22"/>
      <c r="N37" s="47"/>
      <c r="O37" s="47"/>
      <c r="P37" s="47"/>
      <c r="Q37" s="22">
        <v>4764500</v>
      </c>
      <c r="R37" s="47"/>
      <c r="S37" s="47"/>
      <c r="T37" s="47"/>
      <c r="U37" s="22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22">
        <f t="shared" si="1"/>
        <v>0</v>
      </c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22">
        <f t="shared" si="2"/>
        <v>0</v>
      </c>
      <c r="CC37" s="47"/>
      <c r="CD37" s="47"/>
      <c r="CE37" s="47"/>
      <c r="CF37" s="47"/>
    </row>
    <row r="38" spans="1:84" ht="12.75" customHeight="1">
      <c r="A38" s="59" t="s">
        <v>309</v>
      </c>
      <c r="B38" s="59">
        <v>213</v>
      </c>
      <c r="C38" s="59">
        <v>1</v>
      </c>
      <c r="D38" s="59">
        <v>35</v>
      </c>
      <c r="E38" s="59" t="s">
        <v>354</v>
      </c>
      <c r="F38" s="22">
        <v>3142500</v>
      </c>
      <c r="G38" s="47"/>
      <c r="H38" s="47"/>
      <c r="I38" s="47"/>
      <c r="J38" s="47"/>
      <c r="K38" s="47"/>
      <c r="L38" s="22">
        <f t="shared" si="0"/>
        <v>0</v>
      </c>
      <c r="M38" s="22"/>
      <c r="N38" s="47"/>
      <c r="O38" s="47"/>
      <c r="P38" s="47"/>
      <c r="Q38" s="22"/>
      <c r="R38" s="47"/>
      <c r="S38" s="47"/>
      <c r="T38" s="47"/>
      <c r="U38" s="22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22">
        <f t="shared" si="1"/>
        <v>0</v>
      </c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22">
        <f t="shared" si="2"/>
        <v>3142500</v>
      </c>
      <c r="CC38" s="47"/>
      <c r="CD38" s="22">
        <v>3142500</v>
      </c>
      <c r="CE38" s="47"/>
      <c r="CF38" s="47"/>
    </row>
    <row r="39" spans="1:84" ht="12.75" customHeight="1">
      <c r="A39" s="59" t="s">
        <v>309</v>
      </c>
      <c r="B39" s="59">
        <v>211</v>
      </c>
      <c r="C39" s="59">
        <v>4</v>
      </c>
      <c r="D39" s="59">
        <v>2</v>
      </c>
      <c r="E39" s="59" t="s">
        <v>355</v>
      </c>
      <c r="F39" s="22">
        <v>860436</v>
      </c>
      <c r="G39" s="47"/>
      <c r="H39" s="47"/>
      <c r="I39" s="47"/>
      <c r="J39" s="47"/>
      <c r="K39" s="47"/>
      <c r="L39" s="22">
        <f t="shared" si="0"/>
        <v>860436</v>
      </c>
      <c r="M39" s="22">
        <v>860436</v>
      </c>
      <c r="N39" s="47"/>
      <c r="O39" s="47"/>
      <c r="P39" s="47"/>
      <c r="Q39" s="22"/>
      <c r="R39" s="47"/>
      <c r="S39" s="47"/>
      <c r="T39" s="47"/>
      <c r="U39" s="22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22">
        <f t="shared" si="1"/>
        <v>0</v>
      </c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22">
        <f t="shared" si="2"/>
        <v>0</v>
      </c>
      <c r="CC39" s="47"/>
      <c r="CD39" s="47"/>
      <c r="CE39" s="47"/>
      <c r="CF39" s="47"/>
    </row>
    <row r="40" spans="1:84" ht="12.75" customHeight="1">
      <c r="A40" s="59" t="s">
        <v>309</v>
      </c>
      <c r="B40" s="59">
        <v>208</v>
      </c>
      <c r="C40" s="59">
        <v>1</v>
      </c>
      <c r="D40" s="59">
        <v>4</v>
      </c>
      <c r="E40" s="59" t="s">
        <v>356</v>
      </c>
      <c r="F40" s="22">
        <v>65000</v>
      </c>
      <c r="G40" s="47"/>
      <c r="H40" s="47"/>
      <c r="I40" s="47"/>
      <c r="J40" s="47"/>
      <c r="K40" s="47"/>
      <c r="L40" s="22">
        <f t="shared" si="0"/>
        <v>65000</v>
      </c>
      <c r="M40" s="22">
        <v>65000</v>
      </c>
      <c r="N40" s="47"/>
      <c r="O40" s="47"/>
      <c r="P40" s="47"/>
      <c r="Q40" s="22"/>
      <c r="R40" s="47"/>
      <c r="S40" s="47"/>
      <c r="T40" s="47"/>
      <c r="U40" s="22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22">
        <f t="shared" si="1"/>
        <v>0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22">
        <f t="shared" si="2"/>
        <v>0</v>
      </c>
      <c r="CC40" s="47"/>
      <c r="CD40" s="47"/>
      <c r="CE40" s="47"/>
      <c r="CF40" s="47"/>
    </row>
    <row r="41" spans="1:84" ht="12.75" customHeight="1">
      <c r="A41" s="59" t="s">
        <v>309</v>
      </c>
      <c r="B41" s="59">
        <v>208</v>
      </c>
      <c r="C41" s="59">
        <v>1</v>
      </c>
      <c r="D41" s="59">
        <v>99</v>
      </c>
      <c r="E41" s="59" t="s">
        <v>357</v>
      </c>
      <c r="F41" s="22">
        <v>1800000</v>
      </c>
      <c r="G41" s="47"/>
      <c r="H41" s="47"/>
      <c r="I41" s="47"/>
      <c r="J41" s="47"/>
      <c r="K41" s="47"/>
      <c r="L41" s="22">
        <f t="shared" si="0"/>
        <v>1800000</v>
      </c>
      <c r="M41" s="22"/>
      <c r="N41" s="47"/>
      <c r="O41" s="47"/>
      <c r="P41" s="47"/>
      <c r="Q41" s="22">
        <v>1800000</v>
      </c>
      <c r="R41" s="47"/>
      <c r="S41" s="47"/>
      <c r="T41" s="47"/>
      <c r="U41" s="22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22">
        <f t="shared" si="1"/>
        <v>0</v>
      </c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22">
        <f t="shared" si="2"/>
        <v>0</v>
      </c>
      <c r="CC41" s="47"/>
      <c r="CD41" s="47"/>
      <c r="CE41" s="47"/>
      <c r="CF41" s="47"/>
    </row>
    <row r="42" spans="1:84" ht="12.75" customHeight="1">
      <c r="A42" s="59" t="s">
        <v>309</v>
      </c>
      <c r="B42" s="59">
        <v>208</v>
      </c>
      <c r="C42" s="59">
        <v>2</v>
      </c>
      <c r="D42" s="59">
        <v>99</v>
      </c>
      <c r="E42" s="59" t="s">
        <v>358</v>
      </c>
      <c r="F42" s="22">
        <v>100000</v>
      </c>
      <c r="G42" s="47"/>
      <c r="H42" s="47"/>
      <c r="I42" s="47"/>
      <c r="J42" s="47"/>
      <c r="K42" s="47"/>
      <c r="L42" s="22">
        <f t="shared" si="0"/>
        <v>0</v>
      </c>
      <c r="M42" s="22"/>
      <c r="N42" s="47"/>
      <c r="O42" s="47"/>
      <c r="P42" s="47"/>
      <c r="Q42" s="22"/>
      <c r="R42" s="47"/>
      <c r="S42" s="47"/>
      <c r="T42" s="47"/>
      <c r="U42" s="22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22">
        <f t="shared" si="1"/>
        <v>100000</v>
      </c>
      <c r="BA42" s="47">
        <v>100000</v>
      </c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22">
        <f t="shared" si="2"/>
        <v>0</v>
      </c>
      <c r="CC42" s="47"/>
      <c r="CD42" s="47"/>
      <c r="CE42" s="47"/>
      <c r="CF42" s="47"/>
    </row>
    <row r="43" spans="1:84" ht="12.75" customHeight="1">
      <c r="A43" s="59" t="s">
        <v>309</v>
      </c>
      <c r="B43" s="59" t="s">
        <v>313</v>
      </c>
      <c r="C43" s="59" t="s">
        <v>312</v>
      </c>
      <c r="D43" s="59" t="s">
        <v>312</v>
      </c>
      <c r="E43" s="59" t="s">
        <v>359</v>
      </c>
      <c r="F43" s="22">
        <v>160000</v>
      </c>
      <c r="G43" s="47"/>
      <c r="H43" s="47"/>
      <c r="I43" s="47"/>
      <c r="J43" s="47"/>
      <c r="K43" s="47"/>
      <c r="L43" s="22">
        <f t="shared" si="0"/>
        <v>160000</v>
      </c>
      <c r="M43" s="22">
        <v>160000</v>
      </c>
      <c r="N43" s="47"/>
      <c r="O43" s="47"/>
      <c r="P43" s="47"/>
      <c r="Q43" s="22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22">
        <f t="shared" si="1"/>
        <v>0</v>
      </c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22">
        <f t="shared" si="2"/>
        <v>0</v>
      </c>
      <c r="CC43" s="47"/>
      <c r="CD43" s="47"/>
      <c r="CE43" s="47"/>
      <c r="CF43" s="47"/>
    </row>
    <row r="44" spans="1:84" ht="12.75" customHeight="1">
      <c r="A44" s="59" t="s">
        <v>309</v>
      </c>
      <c r="B44" s="59" t="s">
        <v>313</v>
      </c>
      <c r="C44" s="59" t="s">
        <v>318</v>
      </c>
      <c r="D44" s="59" t="s">
        <v>312</v>
      </c>
      <c r="E44" s="59" t="s">
        <v>360</v>
      </c>
      <c r="F44" s="22">
        <v>383400</v>
      </c>
      <c r="G44" s="47"/>
      <c r="H44" s="47"/>
      <c r="I44" s="47"/>
      <c r="J44" s="47"/>
      <c r="K44" s="47"/>
      <c r="L44" s="22">
        <f t="shared" si="0"/>
        <v>383400</v>
      </c>
      <c r="M44" s="22">
        <v>383400</v>
      </c>
      <c r="N44" s="47"/>
      <c r="O44" s="47"/>
      <c r="P44" s="47"/>
      <c r="Q44" s="22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22">
        <f t="shared" si="1"/>
        <v>0</v>
      </c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22">
        <f t="shared" si="2"/>
        <v>0</v>
      </c>
      <c r="CC44" s="47"/>
      <c r="CD44" s="47"/>
      <c r="CE44" s="47"/>
      <c r="CF44" s="47"/>
    </row>
    <row r="45" spans="1:84" ht="12.75" customHeight="1">
      <c r="A45" s="59" t="s">
        <v>309</v>
      </c>
      <c r="B45" s="59">
        <v>212</v>
      </c>
      <c r="C45" s="59">
        <v>1</v>
      </c>
      <c r="D45" s="59">
        <v>4</v>
      </c>
      <c r="E45" s="59" t="s">
        <v>361</v>
      </c>
      <c r="F45" s="22">
        <v>335870</v>
      </c>
      <c r="G45" s="47"/>
      <c r="H45" s="47"/>
      <c r="I45" s="47"/>
      <c r="J45" s="47"/>
      <c r="K45" s="47"/>
      <c r="L45" s="22">
        <f t="shared" si="0"/>
        <v>335870</v>
      </c>
      <c r="M45" s="22">
        <v>335870</v>
      </c>
      <c r="N45" s="47"/>
      <c r="O45" s="47"/>
      <c r="P45" s="47"/>
      <c r="Q45" s="22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22">
        <f t="shared" si="1"/>
        <v>0</v>
      </c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22">
        <f t="shared" si="2"/>
        <v>0</v>
      </c>
      <c r="CC45" s="47"/>
      <c r="CD45" s="47"/>
      <c r="CE45" s="47"/>
      <c r="CF45" s="47"/>
    </row>
    <row r="46" spans="1:84" ht="12.75" customHeight="1">
      <c r="A46" s="59" t="s">
        <v>309</v>
      </c>
      <c r="B46" s="59">
        <v>212</v>
      </c>
      <c r="C46" s="59">
        <v>1</v>
      </c>
      <c r="D46" s="59">
        <v>4</v>
      </c>
      <c r="E46" s="59" t="s">
        <v>362</v>
      </c>
      <c r="F46" s="22">
        <v>1500000</v>
      </c>
      <c r="G46" s="47"/>
      <c r="H46" s="47"/>
      <c r="I46" s="47"/>
      <c r="J46" s="47"/>
      <c r="K46" s="47"/>
      <c r="L46" s="22">
        <f t="shared" si="0"/>
        <v>1500000</v>
      </c>
      <c r="M46" s="22"/>
      <c r="N46" s="47"/>
      <c r="O46" s="47"/>
      <c r="P46" s="47"/>
      <c r="Q46" s="22">
        <v>1500000</v>
      </c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22">
        <f t="shared" si="1"/>
        <v>0</v>
      </c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22">
        <f t="shared" si="2"/>
        <v>0</v>
      </c>
      <c r="CC46" s="47"/>
      <c r="CD46" s="47"/>
      <c r="CE46" s="47"/>
      <c r="CF46" s="47"/>
    </row>
    <row r="47" spans="1:84" ht="12.75" customHeight="1">
      <c r="A47" s="59" t="s">
        <v>309</v>
      </c>
      <c r="B47" s="59">
        <v>212</v>
      </c>
      <c r="C47" s="59">
        <v>1</v>
      </c>
      <c r="D47" s="59">
        <v>4</v>
      </c>
      <c r="E47" s="59" t="s">
        <v>363</v>
      </c>
      <c r="F47" s="22">
        <v>892000</v>
      </c>
      <c r="G47" s="47"/>
      <c r="H47" s="47"/>
      <c r="I47" s="47"/>
      <c r="J47" s="47"/>
      <c r="K47" s="47"/>
      <c r="L47" s="22">
        <f t="shared" si="0"/>
        <v>892000</v>
      </c>
      <c r="M47" s="22"/>
      <c r="N47" s="47"/>
      <c r="O47" s="47"/>
      <c r="P47" s="47"/>
      <c r="Q47" s="22">
        <v>892000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22">
        <f t="shared" si="1"/>
        <v>0</v>
      </c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22">
        <f t="shared" si="2"/>
        <v>0</v>
      </c>
      <c r="CC47" s="47"/>
      <c r="CD47" s="47"/>
      <c r="CE47" s="47"/>
      <c r="CF47" s="47"/>
    </row>
    <row r="48" spans="1:84" ht="12.75" customHeight="1">
      <c r="A48" s="59" t="s">
        <v>309</v>
      </c>
      <c r="B48" s="59">
        <v>205</v>
      </c>
      <c r="C48" s="59">
        <v>2</v>
      </c>
      <c r="D48" s="59">
        <v>1</v>
      </c>
      <c r="E48" s="59" t="s">
        <v>364</v>
      </c>
      <c r="F48" s="22">
        <v>100000</v>
      </c>
      <c r="G48" s="47"/>
      <c r="H48" s="47"/>
      <c r="I48" s="47"/>
      <c r="J48" s="47"/>
      <c r="K48" s="47"/>
      <c r="L48" s="22">
        <f t="shared" si="0"/>
        <v>100000</v>
      </c>
      <c r="M48" s="22">
        <v>100000</v>
      </c>
      <c r="N48" s="47"/>
      <c r="O48" s="47"/>
      <c r="P48" s="47"/>
      <c r="Q48" s="22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22">
        <f t="shared" si="1"/>
        <v>0</v>
      </c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22">
        <f t="shared" si="2"/>
        <v>0</v>
      </c>
      <c r="CC48" s="47"/>
      <c r="CD48" s="47"/>
      <c r="CE48" s="47"/>
      <c r="CF48" s="47"/>
    </row>
    <row r="49" spans="1:84" ht="12.75" customHeight="1">
      <c r="A49" s="59" t="s">
        <v>309</v>
      </c>
      <c r="B49" s="59">
        <v>205</v>
      </c>
      <c r="C49" s="59">
        <v>4</v>
      </c>
      <c r="D49" s="59">
        <v>3</v>
      </c>
      <c r="E49" s="59" t="s">
        <v>365</v>
      </c>
      <c r="F49" s="22">
        <v>100000</v>
      </c>
      <c r="G49" s="47"/>
      <c r="H49" s="47"/>
      <c r="I49" s="47"/>
      <c r="J49" s="47"/>
      <c r="K49" s="47"/>
      <c r="L49" s="22">
        <f t="shared" si="0"/>
        <v>100000</v>
      </c>
      <c r="M49" s="22">
        <v>100000</v>
      </c>
      <c r="N49" s="47"/>
      <c r="O49" s="47"/>
      <c r="P49" s="47"/>
      <c r="Q49" s="22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22">
        <f t="shared" si="1"/>
        <v>0</v>
      </c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22">
        <f t="shared" si="2"/>
        <v>0</v>
      </c>
      <c r="CC49" s="47"/>
      <c r="CD49" s="47"/>
      <c r="CE49" s="47"/>
      <c r="CF49" s="47"/>
    </row>
    <row r="50" spans="1:84" ht="12.75" customHeight="1">
      <c r="A50" s="59" t="s">
        <v>309</v>
      </c>
      <c r="B50" s="59">
        <v>212</v>
      </c>
      <c r="C50" s="59">
        <v>99</v>
      </c>
      <c r="D50" s="59">
        <v>99</v>
      </c>
      <c r="E50" s="59" t="s">
        <v>366</v>
      </c>
      <c r="F50" s="22">
        <v>8463800</v>
      </c>
      <c r="G50" s="47"/>
      <c r="H50" s="47"/>
      <c r="I50" s="47"/>
      <c r="J50" s="47"/>
      <c r="K50" s="47"/>
      <c r="L50" s="22">
        <f t="shared" si="0"/>
        <v>8463800</v>
      </c>
      <c r="M50" s="22"/>
      <c r="N50" s="47"/>
      <c r="O50" s="47"/>
      <c r="P50" s="47"/>
      <c r="Q50" s="22">
        <v>8463800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22">
        <f t="shared" si="1"/>
        <v>0</v>
      </c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22">
        <f t="shared" si="2"/>
        <v>0</v>
      </c>
      <c r="CC50" s="47"/>
      <c r="CD50" s="47"/>
      <c r="CE50" s="47"/>
      <c r="CF50" s="47"/>
    </row>
    <row r="51" spans="1:84" ht="12.75" customHeight="1">
      <c r="A51" s="59" t="s">
        <v>309</v>
      </c>
      <c r="B51" s="52">
        <v>208</v>
      </c>
      <c r="C51" s="52">
        <v>8</v>
      </c>
      <c r="D51" s="52">
        <v>1</v>
      </c>
      <c r="E51" s="52" t="s">
        <v>405</v>
      </c>
      <c r="F51" s="53">
        <v>2103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22">
        <f t="shared" si="1"/>
        <v>2103</v>
      </c>
      <c r="BA51" s="47">
        <v>2103</v>
      </c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</row>
    <row r="52" spans="1:84" ht="12.75" customHeight="1">
      <c r="A52" s="59" t="s">
        <v>309</v>
      </c>
      <c r="B52" s="52">
        <v>208</v>
      </c>
      <c r="C52" s="52">
        <v>8</v>
      </c>
      <c r="D52" s="52">
        <v>2</v>
      </c>
      <c r="E52" s="52" t="s">
        <v>406</v>
      </c>
      <c r="F52" s="53">
        <v>10736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22">
        <f t="shared" si="1"/>
        <v>10736</v>
      </c>
      <c r="BA52" s="47">
        <v>10736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</row>
    <row r="53" spans="1:84" ht="12.75" customHeight="1">
      <c r="A53" s="59" t="s">
        <v>309</v>
      </c>
      <c r="B53" s="52">
        <v>208</v>
      </c>
      <c r="C53" s="52">
        <v>8</v>
      </c>
      <c r="D53" s="52">
        <v>3</v>
      </c>
      <c r="E53" s="52" t="s">
        <v>407</v>
      </c>
      <c r="F53" s="53">
        <v>29270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22">
        <f t="shared" si="1"/>
        <v>29270</v>
      </c>
      <c r="BA53" s="47">
        <v>29270</v>
      </c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</row>
    <row r="54" spans="1:84" ht="12.75" customHeight="1">
      <c r="A54" s="59" t="s">
        <v>309</v>
      </c>
      <c r="B54" s="52">
        <v>208</v>
      </c>
      <c r="C54" s="52">
        <v>8</v>
      </c>
      <c r="D54" s="52">
        <v>6</v>
      </c>
      <c r="E54" s="52" t="s">
        <v>408</v>
      </c>
      <c r="F54" s="53">
        <v>3866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2">
        <f t="shared" si="1"/>
        <v>3866</v>
      </c>
      <c r="BA54" s="47">
        <v>3866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</row>
    <row r="55" spans="1:84" ht="12.75" customHeight="1">
      <c r="A55" s="59" t="s">
        <v>309</v>
      </c>
      <c r="B55" s="52">
        <v>208</v>
      </c>
      <c r="C55" s="52">
        <v>19</v>
      </c>
      <c r="D55" s="52">
        <v>1</v>
      </c>
      <c r="E55" s="52" t="s">
        <v>409</v>
      </c>
      <c r="F55" s="53">
        <v>31789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22">
        <f t="shared" si="1"/>
        <v>31789</v>
      </c>
      <c r="BA55" s="47">
        <v>31789</v>
      </c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</row>
    <row r="56" spans="1:84" ht="12.75" customHeight="1">
      <c r="A56" s="59" t="s">
        <v>309</v>
      </c>
      <c r="B56" s="52">
        <v>208</v>
      </c>
      <c r="C56" s="52">
        <v>19</v>
      </c>
      <c r="D56" s="52">
        <v>2</v>
      </c>
      <c r="E56" s="52" t="s">
        <v>410</v>
      </c>
      <c r="F56" s="53">
        <v>28101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22">
        <f t="shared" si="1"/>
        <v>28101</v>
      </c>
      <c r="BA56" s="47">
        <v>28101</v>
      </c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</row>
    <row r="57" spans="1:84" ht="12.75" customHeight="1">
      <c r="A57" s="59" t="s">
        <v>309</v>
      </c>
      <c r="B57" s="52">
        <v>208</v>
      </c>
      <c r="C57" s="52">
        <v>21</v>
      </c>
      <c r="D57" s="52">
        <v>1</v>
      </c>
      <c r="E57" s="52" t="s">
        <v>411</v>
      </c>
      <c r="F57" s="53">
        <v>1870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22">
        <f t="shared" si="1"/>
        <v>1870</v>
      </c>
      <c r="BA57" s="47">
        <v>1870</v>
      </c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</row>
    <row r="58" spans="1:84" ht="12.75" customHeight="1">
      <c r="A58" s="59" t="s">
        <v>309</v>
      </c>
      <c r="B58" s="52">
        <v>208</v>
      </c>
      <c r="C58" s="52">
        <v>21</v>
      </c>
      <c r="D58" s="52">
        <v>2</v>
      </c>
      <c r="E58" s="52" t="s">
        <v>412</v>
      </c>
      <c r="F58" s="53">
        <v>9540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22">
        <f t="shared" si="1"/>
        <v>9540</v>
      </c>
      <c r="BA58" s="47">
        <v>9540</v>
      </c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</row>
    <row r="59" spans="1:84" ht="12.75" customHeight="1">
      <c r="A59" s="59" t="s">
        <v>309</v>
      </c>
      <c r="B59" s="52">
        <v>208</v>
      </c>
      <c r="C59" s="52">
        <v>25</v>
      </c>
      <c r="D59" s="52">
        <v>2</v>
      </c>
      <c r="E59" s="52" t="s">
        <v>413</v>
      </c>
      <c r="F59" s="53">
        <v>3200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22">
        <f t="shared" si="1"/>
        <v>3200</v>
      </c>
      <c r="BA59" s="47">
        <v>3200</v>
      </c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</row>
    <row r="60" spans="1:84" ht="12.75" customHeight="1">
      <c r="A60" s="59" t="s">
        <v>309</v>
      </c>
      <c r="B60" s="59">
        <v>227</v>
      </c>
      <c r="C60" s="59"/>
      <c r="D60" s="59"/>
      <c r="E60" s="59" t="s">
        <v>142</v>
      </c>
      <c r="F60" s="22">
        <v>1400000</v>
      </c>
      <c r="G60" s="47"/>
      <c r="H60" s="47"/>
      <c r="I60" s="47"/>
      <c r="J60" s="47"/>
      <c r="K60" s="47"/>
      <c r="L60" s="22">
        <f t="shared" si="0"/>
        <v>0</v>
      </c>
      <c r="M60" s="22"/>
      <c r="N60" s="47"/>
      <c r="O60" s="47"/>
      <c r="P60" s="47"/>
      <c r="Q60" s="22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22">
        <f t="shared" si="1"/>
        <v>0</v>
      </c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22">
        <f t="shared" si="2"/>
        <v>1400000</v>
      </c>
      <c r="CC60" s="47"/>
      <c r="CD60" s="47"/>
      <c r="CE60" s="47"/>
      <c r="CF60" s="47">
        <v>1400000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BY4:CA4"/>
    <mergeCell ref="CB4:CF4"/>
    <mergeCell ref="A3:CF3"/>
    <mergeCell ref="A2:CF2"/>
    <mergeCell ref="A1:CF1"/>
    <mergeCell ref="A4:A5"/>
    <mergeCell ref="B4:D4"/>
    <mergeCell ref="E4:E5"/>
    <mergeCell ref="F4:F5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"/>
  <sheetViews>
    <sheetView showGridLines="0" zoomScalePageLayoutView="0" workbookViewId="0" topLeftCell="A1">
      <selection activeCell="E15" sqref="E15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83" width="14.28125" style="1" customWidth="1"/>
    <col min="84" max="84" width="9.140625" style="1" customWidth="1"/>
  </cols>
  <sheetData>
    <row r="1" spans="1:84" s="1" customFormat="1" ht="15.75" customHeight="1">
      <c r="A1" s="129" t="s">
        <v>212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</row>
    <row r="2" spans="1:84" s="1" customFormat="1" ht="18.75" customHeight="1">
      <c r="A2" s="126" t="s">
        <v>306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</row>
    <row r="3" spans="1:84" s="1" customFormat="1" ht="15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</row>
    <row r="4" spans="1:84" s="21" customFormat="1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8" t="s">
        <v>30</v>
      </c>
      <c r="G4" s="118" t="s">
        <v>148</v>
      </c>
      <c r="H4" s="118"/>
      <c r="I4" s="118"/>
      <c r="J4" s="118"/>
      <c r="K4" s="118"/>
      <c r="L4" s="118" t="s">
        <v>149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 t="s">
        <v>150</v>
      </c>
      <c r="X4" s="118"/>
      <c r="Y4" s="118"/>
      <c r="Z4" s="118"/>
      <c r="AA4" s="118"/>
      <c r="AB4" s="118"/>
      <c r="AC4" s="118"/>
      <c r="AD4" s="118"/>
      <c r="AE4" s="118" t="s">
        <v>151</v>
      </c>
      <c r="AF4" s="118"/>
      <c r="AG4" s="118"/>
      <c r="AH4" s="118"/>
      <c r="AI4" s="118"/>
      <c r="AJ4" s="118"/>
      <c r="AK4" s="118"/>
      <c r="AL4" s="118" t="s">
        <v>152</v>
      </c>
      <c r="AM4" s="118"/>
      <c r="AN4" s="118"/>
      <c r="AO4" s="118"/>
      <c r="AP4" s="118" t="s">
        <v>153</v>
      </c>
      <c r="AQ4" s="118"/>
      <c r="AR4" s="118"/>
      <c r="AS4" s="118" t="s">
        <v>58</v>
      </c>
      <c r="AT4" s="118"/>
      <c r="AU4" s="118"/>
      <c r="AV4" s="118"/>
      <c r="AW4" s="118" t="s">
        <v>154</v>
      </c>
      <c r="AX4" s="118"/>
      <c r="AY4" s="118"/>
      <c r="AZ4" s="118" t="s">
        <v>53</v>
      </c>
      <c r="BA4" s="118"/>
      <c r="BB4" s="118"/>
      <c r="BC4" s="118"/>
      <c r="BD4" s="118"/>
      <c r="BE4" s="118"/>
      <c r="BF4" s="119" t="s">
        <v>60</v>
      </c>
      <c r="BG4" s="120"/>
      <c r="BH4" s="120"/>
      <c r="BI4" s="121"/>
      <c r="BJ4" s="118" t="s">
        <v>59</v>
      </c>
      <c r="BK4" s="118"/>
      <c r="BL4" s="118"/>
      <c r="BM4" s="118"/>
      <c r="BN4" s="118"/>
      <c r="BO4" s="118" t="s">
        <v>155</v>
      </c>
      <c r="BP4" s="118"/>
      <c r="BQ4" s="118"/>
      <c r="BR4" s="119" t="s">
        <v>156</v>
      </c>
      <c r="BS4" s="120"/>
      <c r="BT4" s="120"/>
      <c r="BU4" s="120"/>
      <c r="BV4" s="120"/>
      <c r="BW4" s="120"/>
      <c r="BX4" s="121"/>
      <c r="BY4" s="118" t="s">
        <v>157</v>
      </c>
      <c r="BZ4" s="118"/>
      <c r="CA4" s="118"/>
      <c r="CB4" s="118" t="s">
        <v>61</v>
      </c>
      <c r="CC4" s="118"/>
      <c r="CD4" s="118"/>
      <c r="CE4" s="118"/>
      <c r="CF4" s="118"/>
    </row>
    <row r="5" spans="1:84" s="21" customFormat="1" ht="48.75" customHeight="1">
      <c r="A5" s="111" t="s">
        <v>29</v>
      </c>
      <c r="B5" s="13" t="s">
        <v>37</v>
      </c>
      <c r="C5" s="13" t="s">
        <v>38</v>
      </c>
      <c r="D5" s="13" t="s">
        <v>39</v>
      </c>
      <c r="E5" s="111" t="s">
        <v>147</v>
      </c>
      <c r="F5" s="109" t="s">
        <v>158</v>
      </c>
      <c r="G5" s="28" t="s">
        <v>49</v>
      </c>
      <c r="H5" s="28" t="s">
        <v>159</v>
      </c>
      <c r="I5" s="28" t="s">
        <v>160</v>
      </c>
      <c r="J5" s="28" t="s">
        <v>72</v>
      </c>
      <c r="K5" s="28" t="s">
        <v>74</v>
      </c>
      <c r="L5" s="28" t="s">
        <v>49</v>
      </c>
      <c r="M5" s="28" t="s">
        <v>161</v>
      </c>
      <c r="N5" s="28" t="s">
        <v>100</v>
      </c>
      <c r="O5" s="28" t="s">
        <v>101</v>
      </c>
      <c r="P5" s="28" t="s">
        <v>162</v>
      </c>
      <c r="Q5" s="28" t="s">
        <v>107</v>
      </c>
      <c r="R5" s="28" t="s">
        <v>102</v>
      </c>
      <c r="S5" s="28" t="s">
        <v>97</v>
      </c>
      <c r="T5" s="28" t="s">
        <v>110</v>
      </c>
      <c r="U5" s="28" t="s">
        <v>98</v>
      </c>
      <c r="V5" s="28" t="s">
        <v>113</v>
      </c>
      <c r="W5" s="28" t="s">
        <v>49</v>
      </c>
      <c r="X5" s="28" t="s">
        <v>163</v>
      </c>
      <c r="Y5" s="28" t="s">
        <v>117</v>
      </c>
      <c r="Z5" s="28" t="s">
        <v>121</v>
      </c>
      <c r="AA5" s="28" t="s">
        <v>164</v>
      </c>
      <c r="AB5" s="28" t="s">
        <v>165</v>
      </c>
      <c r="AC5" s="28" t="s">
        <v>118</v>
      </c>
      <c r="AD5" s="28" t="s">
        <v>130</v>
      </c>
      <c r="AE5" s="28" t="s">
        <v>49</v>
      </c>
      <c r="AF5" s="28" t="s">
        <v>114</v>
      </c>
      <c r="AG5" s="28" t="s">
        <v>117</v>
      </c>
      <c r="AH5" s="28" t="s">
        <v>121</v>
      </c>
      <c r="AI5" s="28" t="s">
        <v>165</v>
      </c>
      <c r="AJ5" s="28" t="s">
        <v>118</v>
      </c>
      <c r="AK5" s="28" t="s">
        <v>130</v>
      </c>
      <c r="AL5" s="28" t="s">
        <v>49</v>
      </c>
      <c r="AM5" s="28" t="s">
        <v>52</v>
      </c>
      <c r="AN5" s="28" t="s">
        <v>54</v>
      </c>
      <c r="AO5" s="28" t="s">
        <v>166</v>
      </c>
      <c r="AP5" s="28" t="s">
        <v>49</v>
      </c>
      <c r="AQ5" s="28" t="s">
        <v>167</v>
      </c>
      <c r="AR5" s="28" t="s">
        <v>168</v>
      </c>
      <c r="AS5" s="28" t="s">
        <v>49</v>
      </c>
      <c r="AT5" s="28" t="s">
        <v>134</v>
      </c>
      <c r="AU5" s="28" t="s">
        <v>135</v>
      </c>
      <c r="AV5" s="28" t="s">
        <v>169</v>
      </c>
      <c r="AW5" s="28" t="s">
        <v>49</v>
      </c>
      <c r="AX5" s="28" t="s">
        <v>170</v>
      </c>
      <c r="AY5" s="28" t="s">
        <v>171</v>
      </c>
      <c r="AZ5" s="28" t="s">
        <v>49</v>
      </c>
      <c r="BA5" s="28" t="s">
        <v>172</v>
      </c>
      <c r="BB5" s="28" t="s">
        <v>82</v>
      </c>
      <c r="BC5" s="28" t="s">
        <v>84</v>
      </c>
      <c r="BD5" s="28" t="s">
        <v>173</v>
      </c>
      <c r="BE5" s="28" t="s">
        <v>174</v>
      </c>
      <c r="BF5" s="28" t="s">
        <v>49</v>
      </c>
      <c r="BG5" s="28" t="s">
        <v>140</v>
      </c>
      <c r="BH5" s="28" t="s">
        <v>141</v>
      </c>
      <c r="BI5" s="28" t="s">
        <v>244</v>
      </c>
      <c r="BJ5" s="28" t="s">
        <v>49</v>
      </c>
      <c r="BK5" s="28" t="s">
        <v>175</v>
      </c>
      <c r="BL5" s="28" t="s">
        <v>176</v>
      </c>
      <c r="BM5" s="28" t="s">
        <v>138</v>
      </c>
      <c r="BN5" s="28" t="s">
        <v>139</v>
      </c>
      <c r="BO5" s="28" t="s">
        <v>49</v>
      </c>
      <c r="BP5" s="28" t="s">
        <v>177</v>
      </c>
      <c r="BQ5" s="28" t="s">
        <v>178</v>
      </c>
      <c r="BR5" s="28" t="s">
        <v>49</v>
      </c>
      <c r="BS5" s="28" t="s">
        <v>179</v>
      </c>
      <c r="BT5" s="28" t="s">
        <v>180</v>
      </c>
      <c r="BU5" s="28" t="s">
        <v>181</v>
      </c>
      <c r="BV5" s="28" t="s">
        <v>182</v>
      </c>
      <c r="BW5" s="28" t="s">
        <v>183</v>
      </c>
      <c r="BX5" s="28" t="s">
        <v>184</v>
      </c>
      <c r="BY5" s="28" t="s">
        <v>49</v>
      </c>
      <c r="BZ5" s="28" t="s">
        <v>142</v>
      </c>
      <c r="CA5" s="28" t="s">
        <v>185</v>
      </c>
      <c r="CB5" s="28" t="s">
        <v>49</v>
      </c>
      <c r="CC5" s="28" t="s">
        <v>143</v>
      </c>
      <c r="CD5" s="28" t="s">
        <v>144</v>
      </c>
      <c r="CE5" s="28" t="s">
        <v>186</v>
      </c>
      <c r="CF5" s="28" t="s">
        <v>61</v>
      </c>
    </row>
    <row r="6" spans="1:84" s="31" customFormat="1" ht="30" customHeight="1">
      <c r="A6" s="63" t="s">
        <v>309</v>
      </c>
      <c r="B6" s="63">
        <v>212</v>
      </c>
      <c r="C6" s="63">
        <v>8</v>
      </c>
      <c r="D6" s="63" t="s">
        <v>314</v>
      </c>
      <c r="E6" s="63" t="s">
        <v>370</v>
      </c>
      <c r="F6" s="60">
        <v>1095000000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>
        <v>1095000000</v>
      </c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1"/>
      <c r="CF6" s="62"/>
    </row>
    <row r="7" spans="1:84" ht="16.5" customHeight="1">
      <c r="A7" s="59" t="s">
        <v>309</v>
      </c>
      <c r="B7" s="59">
        <v>212</v>
      </c>
      <c r="C7" s="59">
        <v>8</v>
      </c>
      <c r="D7" s="59" t="s">
        <v>319</v>
      </c>
      <c r="E7" s="59" t="s">
        <v>371</v>
      </c>
      <c r="F7" s="22">
        <v>246253500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22">
        <v>246253500</v>
      </c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</row>
    <row r="8" spans="1:84" ht="16.5" customHeight="1">
      <c r="A8" s="59" t="s">
        <v>309</v>
      </c>
      <c r="B8" s="59">
        <v>212</v>
      </c>
      <c r="C8" s="59">
        <v>8</v>
      </c>
      <c r="D8" s="59" t="s">
        <v>319</v>
      </c>
      <c r="E8" s="59" t="s">
        <v>372</v>
      </c>
      <c r="F8" s="22">
        <v>30000000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22">
        <v>30000000</v>
      </c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</row>
  </sheetData>
  <sheetProtection formatCells="0" formatColumns="0" formatRows="0" insertColumns="0" insertRows="0" insertHyperlinks="0" deleteColumns="0" deleteRows="0" sort="0" autoFilter="0" pivotTables="0"/>
  <mergeCells count="22">
    <mergeCell ref="BY4:CA4"/>
    <mergeCell ref="CB4:CF4"/>
    <mergeCell ref="A3:CF3"/>
    <mergeCell ref="A2:CF2"/>
    <mergeCell ref="A1:CF1"/>
    <mergeCell ref="A4:A5"/>
    <mergeCell ref="B4:D4"/>
    <mergeCell ref="E4:E5"/>
    <mergeCell ref="F4:F5"/>
    <mergeCell ref="G4:K4"/>
    <mergeCell ref="L4:V4"/>
    <mergeCell ref="W4:AD4"/>
    <mergeCell ref="AE4:AK4"/>
    <mergeCell ref="AL4:AO4"/>
    <mergeCell ref="AP4:AR4"/>
    <mergeCell ref="AS4:AV4"/>
    <mergeCell ref="AW4:AY4"/>
    <mergeCell ref="AZ4:BE4"/>
    <mergeCell ref="BF4:BI4"/>
    <mergeCell ref="BJ4:BN4"/>
    <mergeCell ref="BO4:BQ4"/>
    <mergeCell ref="BR4:BX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"/>
  <sheetViews>
    <sheetView showGridLines="0" zoomScalePageLayoutView="0" workbookViewId="0" topLeftCell="A1">
      <selection activeCell="A2" sqref="A2:CF2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83" width="14.28125" style="1" customWidth="1"/>
    <col min="84" max="84" width="9.140625" style="1" customWidth="1"/>
  </cols>
  <sheetData>
    <row r="1" spans="1:83" s="1" customFormat="1" ht="15.75" customHeight="1">
      <c r="A1" s="129" t="s">
        <v>213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</row>
    <row r="2" spans="1:84" s="1" customFormat="1" ht="18.75" customHeight="1">
      <c r="A2" s="116" t="s">
        <v>307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</row>
    <row r="3" spans="1:84" s="1" customFormat="1" ht="15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</row>
    <row r="4" spans="1:84" s="21" customFormat="1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8" t="s">
        <v>30</v>
      </c>
      <c r="G4" s="118" t="s">
        <v>148</v>
      </c>
      <c r="H4" s="118"/>
      <c r="I4" s="118"/>
      <c r="J4" s="118"/>
      <c r="K4" s="118"/>
      <c r="L4" s="118" t="s">
        <v>149</v>
      </c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 t="s">
        <v>150</v>
      </c>
      <c r="X4" s="118"/>
      <c r="Y4" s="118"/>
      <c r="Z4" s="118"/>
      <c r="AA4" s="118"/>
      <c r="AB4" s="118"/>
      <c r="AC4" s="118"/>
      <c r="AD4" s="118"/>
      <c r="AE4" s="118" t="s">
        <v>151</v>
      </c>
      <c r="AF4" s="118"/>
      <c r="AG4" s="118"/>
      <c r="AH4" s="118"/>
      <c r="AI4" s="118"/>
      <c r="AJ4" s="118"/>
      <c r="AK4" s="118"/>
      <c r="AL4" s="118" t="s">
        <v>152</v>
      </c>
      <c r="AM4" s="118"/>
      <c r="AN4" s="118"/>
      <c r="AO4" s="118"/>
      <c r="AP4" s="118" t="s">
        <v>153</v>
      </c>
      <c r="AQ4" s="118"/>
      <c r="AR4" s="118"/>
      <c r="AS4" s="118" t="s">
        <v>58</v>
      </c>
      <c r="AT4" s="118"/>
      <c r="AU4" s="118"/>
      <c r="AV4" s="118"/>
      <c r="AW4" s="118" t="s">
        <v>154</v>
      </c>
      <c r="AX4" s="118"/>
      <c r="AY4" s="118"/>
      <c r="AZ4" s="118" t="s">
        <v>53</v>
      </c>
      <c r="BA4" s="118"/>
      <c r="BB4" s="118"/>
      <c r="BC4" s="118"/>
      <c r="BD4" s="118"/>
      <c r="BE4" s="118"/>
      <c r="BF4" s="119" t="s">
        <v>60</v>
      </c>
      <c r="BG4" s="120"/>
      <c r="BH4" s="120"/>
      <c r="BI4" s="121"/>
      <c r="BJ4" s="118" t="s">
        <v>59</v>
      </c>
      <c r="BK4" s="118"/>
      <c r="BL4" s="118"/>
      <c r="BM4" s="118"/>
      <c r="BN4" s="118"/>
      <c r="BO4" s="118" t="s">
        <v>155</v>
      </c>
      <c r="BP4" s="118"/>
      <c r="BQ4" s="118"/>
      <c r="BR4" s="119" t="s">
        <v>156</v>
      </c>
      <c r="BS4" s="120"/>
      <c r="BT4" s="120"/>
      <c r="BU4" s="120"/>
      <c r="BV4" s="120"/>
      <c r="BW4" s="120"/>
      <c r="BX4" s="121"/>
      <c r="BY4" s="118" t="s">
        <v>157</v>
      </c>
      <c r="BZ4" s="118"/>
      <c r="CA4" s="118"/>
      <c r="CB4" s="118" t="s">
        <v>61</v>
      </c>
      <c r="CC4" s="118"/>
      <c r="CD4" s="118"/>
      <c r="CE4" s="118"/>
      <c r="CF4" s="118"/>
    </row>
    <row r="5" spans="1:84" s="21" customFormat="1" ht="48.75" customHeight="1">
      <c r="A5" s="111" t="s">
        <v>29</v>
      </c>
      <c r="B5" s="13" t="s">
        <v>37</v>
      </c>
      <c r="C5" s="13" t="s">
        <v>38</v>
      </c>
      <c r="D5" s="13" t="s">
        <v>39</v>
      </c>
      <c r="E5" s="111" t="s">
        <v>147</v>
      </c>
      <c r="F5" s="109" t="s">
        <v>158</v>
      </c>
      <c r="G5" s="28" t="s">
        <v>49</v>
      </c>
      <c r="H5" s="28" t="s">
        <v>159</v>
      </c>
      <c r="I5" s="28" t="s">
        <v>160</v>
      </c>
      <c r="J5" s="28" t="s">
        <v>72</v>
      </c>
      <c r="K5" s="28" t="s">
        <v>74</v>
      </c>
      <c r="L5" s="28" t="s">
        <v>49</v>
      </c>
      <c r="M5" s="28" t="s">
        <v>161</v>
      </c>
      <c r="N5" s="28" t="s">
        <v>100</v>
      </c>
      <c r="O5" s="28" t="s">
        <v>101</v>
      </c>
      <c r="P5" s="28" t="s">
        <v>162</v>
      </c>
      <c r="Q5" s="28" t="s">
        <v>107</v>
      </c>
      <c r="R5" s="28" t="s">
        <v>102</v>
      </c>
      <c r="S5" s="28" t="s">
        <v>97</v>
      </c>
      <c r="T5" s="28" t="s">
        <v>110</v>
      </c>
      <c r="U5" s="28" t="s">
        <v>98</v>
      </c>
      <c r="V5" s="28" t="s">
        <v>113</v>
      </c>
      <c r="W5" s="28" t="s">
        <v>49</v>
      </c>
      <c r="X5" s="28" t="s">
        <v>163</v>
      </c>
      <c r="Y5" s="28" t="s">
        <v>117</v>
      </c>
      <c r="Z5" s="28" t="s">
        <v>121</v>
      </c>
      <c r="AA5" s="28" t="s">
        <v>164</v>
      </c>
      <c r="AB5" s="28" t="s">
        <v>165</v>
      </c>
      <c r="AC5" s="28" t="s">
        <v>118</v>
      </c>
      <c r="AD5" s="28" t="s">
        <v>130</v>
      </c>
      <c r="AE5" s="28" t="s">
        <v>49</v>
      </c>
      <c r="AF5" s="28" t="s">
        <v>114</v>
      </c>
      <c r="AG5" s="28" t="s">
        <v>117</v>
      </c>
      <c r="AH5" s="28" t="s">
        <v>121</v>
      </c>
      <c r="AI5" s="28" t="s">
        <v>165</v>
      </c>
      <c r="AJ5" s="28" t="s">
        <v>118</v>
      </c>
      <c r="AK5" s="28" t="s">
        <v>130</v>
      </c>
      <c r="AL5" s="28" t="s">
        <v>49</v>
      </c>
      <c r="AM5" s="28" t="s">
        <v>52</v>
      </c>
      <c r="AN5" s="28" t="s">
        <v>54</v>
      </c>
      <c r="AO5" s="28" t="s">
        <v>166</v>
      </c>
      <c r="AP5" s="28" t="s">
        <v>49</v>
      </c>
      <c r="AQ5" s="28" t="s">
        <v>167</v>
      </c>
      <c r="AR5" s="28" t="s">
        <v>168</v>
      </c>
      <c r="AS5" s="28" t="s">
        <v>49</v>
      </c>
      <c r="AT5" s="28" t="s">
        <v>134</v>
      </c>
      <c r="AU5" s="28" t="s">
        <v>135</v>
      </c>
      <c r="AV5" s="28" t="s">
        <v>169</v>
      </c>
      <c r="AW5" s="28" t="s">
        <v>49</v>
      </c>
      <c r="AX5" s="28" t="s">
        <v>170</v>
      </c>
      <c r="AY5" s="28" t="s">
        <v>171</v>
      </c>
      <c r="AZ5" s="28" t="s">
        <v>49</v>
      </c>
      <c r="BA5" s="28" t="s">
        <v>172</v>
      </c>
      <c r="BB5" s="28" t="s">
        <v>82</v>
      </c>
      <c r="BC5" s="28" t="s">
        <v>84</v>
      </c>
      <c r="BD5" s="28" t="s">
        <v>173</v>
      </c>
      <c r="BE5" s="28" t="s">
        <v>174</v>
      </c>
      <c r="BF5" s="28" t="s">
        <v>49</v>
      </c>
      <c r="BG5" s="28" t="s">
        <v>140</v>
      </c>
      <c r="BH5" s="28" t="s">
        <v>141</v>
      </c>
      <c r="BI5" s="28" t="s">
        <v>244</v>
      </c>
      <c r="BJ5" s="28" t="s">
        <v>49</v>
      </c>
      <c r="BK5" s="28" t="s">
        <v>175</v>
      </c>
      <c r="BL5" s="28" t="s">
        <v>176</v>
      </c>
      <c r="BM5" s="28" t="s">
        <v>138</v>
      </c>
      <c r="BN5" s="28" t="s">
        <v>139</v>
      </c>
      <c r="BO5" s="28" t="s">
        <v>49</v>
      </c>
      <c r="BP5" s="28" t="s">
        <v>177</v>
      </c>
      <c r="BQ5" s="28" t="s">
        <v>178</v>
      </c>
      <c r="BR5" s="28" t="s">
        <v>49</v>
      </c>
      <c r="BS5" s="28" t="s">
        <v>179</v>
      </c>
      <c r="BT5" s="28" t="s">
        <v>180</v>
      </c>
      <c r="BU5" s="28" t="s">
        <v>181</v>
      </c>
      <c r="BV5" s="28" t="s">
        <v>182</v>
      </c>
      <c r="BW5" s="28" t="s">
        <v>183</v>
      </c>
      <c r="BX5" s="28" t="s">
        <v>184</v>
      </c>
      <c r="BY5" s="28" t="s">
        <v>49</v>
      </c>
      <c r="BZ5" s="28" t="s">
        <v>142</v>
      </c>
      <c r="CA5" s="28" t="s">
        <v>185</v>
      </c>
      <c r="CB5" s="28" t="s">
        <v>49</v>
      </c>
      <c r="CC5" s="28" t="s">
        <v>143</v>
      </c>
      <c r="CD5" s="28" t="s">
        <v>144</v>
      </c>
      <c r="CE5" s="28" t="s">
        <v>186</v>
      </c>
      <c r="CF5" s="28" t="s">
        <v>61</v>
      </c>
    </row>
    <row r="6" spans="1:84" s="31" customFormat="1" ht="30" customHeight="1">
      <c r="A6" s="34"/>
      <c r="B6" s="34"/>
      <c r="C6" s="34"/>
      <c r="D6" s="34"/>
      <c r="E6" s="3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35"/>
      <c r="CF6" s="36"/>
    </row>
  </sheetData>
  <sheetProtection formatCells="0" formatColumns="0" formatRows="0" insertColumns="0" insertRows="0" insertHyperlinks="0" deleteColumns="0" deleteRows="0" sort="0" autoFilter="0" pivotTables="0"/>
  <mergeCells count="22">
    <mergeCell ref="A2:CF2"/>
    <mergeCell ref="A3:CF3"/>
    <mergeCell ref="BF4:BI4"/>
    <mergeCell ref="BJ4:BN4"/>
    <mergeCell ref="BO4:BQ4"/>
    <mergeCell ref="BR4:BX4"/>
    <mergeCell ref="A1:CE1"/>
    <mergeCell ref="A4:A5"/>
    <mergeCell ref="B4:D4"/>
    <mergeCell ref="E4:E5"/>
    <mergeCell ref="F4:F5"/>
    <mergeCell ref="G4:K4"/>
    <mergeCell ref="AP4:AR4"/>
    <mergeCell ref="AS4:AV4"/>
    <mergeCell ref="AE4:AK4"/>
    <mergeCell ref="AL4:AO4"/>
    <mergeCell ref="L4:V4"/>
    <mergeCell ref="W4:AD4"/>
    <mergeCell ref="BY4:CA4"/>
    <mergeCell ref="CB4:CF4"/>
    <mergeCell ref="AW4:AY4"/>
    <mergeCell ref="AZ4:BE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"/>
  <sheetViews>
    <sheetView showGridLines="0" zoomScalePageLayoutView="0" workbookViewId="0" topLeftCell="A1">
      <selection activeCell="B17" sqref="B17"/>
    </sheetView>
  </sheetViews>
  <sheetFormatPr defaultColWidth="9.140625" defaultRowHeight="12.75" customHeight="1"/>
  <cols>
    <col min="1" max="1" width="35.0039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13" t="s">
        <v>260</v>
      </c>
      <c r="B1" s="83"/>
      <c r="C1" s="83"/>
      <c r="D1" s="83"/>
      <c r="E1" s="83"/>
      <c r="F1" s="83"/>
      <c r="G1" s="83"/>
    </row>
    <row r="2" spans="1:7" s="1" customFormat="1" ht="18.75" customHeight="1">
      <c r="A2" s="126" t="s">
        <v>308</v>
      </c>
      <c r="B2" s="85"/>
      <c r="C2" s="85"/>
      <c r="D2" s="85"/>
      <c r="E2" s="85"/>
      <c r="F2" s="85"/>
      <c r="G2" s="85"/>
    </row>
    <row r="3" spans="1:7" s="1" customFormat="1" ht="15" customHeight="1">
      <c r="A3" s="86" t="s">
        <v>1</v>
      </c>
      <c r="B3" s="86"/>
      <c r="C3" s="86"/>
      <c r="D3" s="86"/>
      <c r="E3" s="86"/>
      <c r="F3" s="86"/>
      <c r="G3" s="86"/>
    </row>
    <row r="4" spans="1:7" s="1" customFormat="1" ht="15" customHeight="1">
      <c r="A4" s="111" t="s">
        <v>29</v>
      </c>
      <c r="B4" s="111" t="s">
        <v>30</v>
      </c>
      <c r="C4" s="111" t="s">
        <v>187</v>
      </c>
      <c r="D4" s="111" t="s">
        <v>188</v>
      </c>
      <c r="E4" s="111"/>
      <c r="F4" s="111"/>
      <c r="G4" s="111" t="s">
        <v>102</v>
      </c>
    </row>
    <row r="5" spans="1:7" s="1" customFormat="1" ht="48.75" customHeight="1">
      <c r="A5" s="111" t="s">
        <v>29</v>
      </c>
      <c r="B5" s="111" t="s">
        <v>30</v>
      </c>
      <c r="C5" s="111" t="s">
        <v>189</v>
      </c>
      <c r="D5" s="13" t="s">
        <v>190</v>
      </c>
      <c r="E5" s="13" t="s">
        <v>110</v>
      </c>
      <c r="F5" s="13" t="s">
        <v>191</v>
      </c>
      <c r="G5" s="111"/>
    </row>
    <row r="6" spans="1:7" s="1" customFormat="1" ht="30" customHeight="1">
      <c r="A6" s="19" t="s">
        <v>309</v>
      </c>
      <c r="B6" s="14">
        <v>696000</v>
      </c>
      <c r="C6" s="37"/>
      <c r="D6" s="37">
        <v>696000</v>
      </c>
      <c r="E6" s="37">
        <v>219000</v>
      </c>
      <c r="F6" s="37">
        <v>470000</v>
      </c>
      <c r="G6" s="37">
        <v>7000</v>
      </c>
    </row>
    <row r="7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8">
    <mergeCell ref="A1:G1"/>
    <mergeCell ref="A2:G2"/>
    <mergeCell ref="A3:G3"/>
    <mergeCell ref="A4:A5"/>
    <mergeCell ref="B4:B5"/>
    <mergeCell ref="C4:C5"/>
    <mergeCell ref="D4:F4"/>
    <mergeCell ref="G4:G5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zoomScalePageLayoutView="0" workbookViewId="0" topLeftCell="A5">
      <selection activeCell="F24" sqref="F24"/>
    </sheetView>
  </sheetViews>
  <sheetFormatPr defaultColWidth="9.140625" defaultRowHeight="12.75" customHeight="1"/>
  <cols>
    <col min="1" max="1" width="42.8515625" style="1" customWidth="1"/>
    <col min="2" max="2" width="21.421875" style="1" customWidth="1"/>
    <col min="3" max="3" width="17.28125" style="1" bestFit="1" customWidth="1"/>
    <col min="4" max="4" width="25.57421875" style="1" bestFit="1" customWidth="1"/>
    <col min="5" max="5" width="6.8515625" style="1" customWidth="1"/>
  </cols>
  <sheetData>
    <row r="1" spans="1:4" s="1" customFormat="1" ht="15" customHeight="1">
      <c r="A1" s="133" t="s">
        <v>376</v>
      </c>
      <c r="B1" s="133"/>
      <c r="C1" s="133"/>
      <c r="D1" s="133"/>
    </row>
    <row r="2" spans="1:4" s="1" customFormat="1" ht="18.75" customHeight="1">
      <c r="A2" s="123" t="s">
        <v>377</v>
      </c>
      <c r="B2" s="134"/>
      <c r="C2" s="134"/>
      <c r="D2" s="134"/>
    </row>
    <row r="3" spans="1:4" s="1" customFormat="1" ht="15" customHeight="1">
      <c r="A3" s="132" t="s">
        <v>1</v>
      </c>
      <c r="B3" s="132"/>
      <c r="C3" s="132"/>
      <c r="D3" s="132"/>
    </row>
    <row r="4" spans="1:4" s="1" customFormat="1" ht="57.75" customHeight="1">
      <c r="A4" s="38" t="s">
        <v>29</v>
      </c>
      <c r="B4" s="38" t="s">
        <v>192</v>
      </c>
      <c r="C4" s="38" t="s">
        <v>378</v>
      </c>
      <c r="D4" s="38" t="s">
        <v>379</v>
      </c>
    </row>
    <row r="5" spans="1:4" s="1" customFormat="1" ht="14.25">
      <c r="A5" s="69" t="s">
        <v>309</v>
      </c>
      <c r="B5" s="69" t="s">
        <v>380</v>
      </c>
      <c r="C5" s="70">
        <v>2021</v>
      </c>
      <c r="D5" s="47">
        <v>208700</v>
      </c>
    </row>
    <row r="6" spans="1:4" ht="12.75" customHeight="1">
      <c r="A6" s="69" t="s">
        <v>309</v>
      </c>
      <c r="B6" s="71" t="s">
        <v>381</v>
      </c>
      <c r="C6" s="70">
        <v>2021</v>
      </c>
      <c r="D6" s="47">
        <v>120000</v>
      </c>
    </row>
    <row r="7" spans="1:4" ht="12.75" customHeight="1">
      <c r="A7" s="69" t="s">
        <v>309</v>
      </c>
      <c r="B7" s="71" t="s">
        <v>382</v>
      </c>
      <c r="C7" s="70">
        <v>2021</v>
      </c>
      <c r="D7" s="47">
        <v>8000</v>
      </c>
    </row>
    <row r="8" spans="1:4" ht="12.75" customHeight="1">
      <c r="A8" s="69" t="s">
        <v>309</v>
      </c>
      <c r="B8" s="71" t="s">
        <v>383</v>
      </c>
      <c r="C8" s="70">
        <v>2021</v>
      </c>
      <c r="D8" s="47">
        <v>10000</v>
      </c>
    </row>
    <row r="9" spans="1:4" ht="12.75" customHeight="1">
      <c r="A9" s="69" t="s">
        <v>309</v>
      </c>
      <c r="B9" s="71" t="s">
        <v>384</v>
      </c>
      <c r="C9" s="70">
        <v>2021</v>
      </c>
      <c r="D9" s="47">
        <v>30000</v>
      </c>
    </row>
    <row r="10" spans="1:4" ht="12.75" customHeight="1">
      <c r="A10" s="69" t="s">
        <v>309</v>
      </c>
      <c r="B10" s="71" t="s">
        <v>385</v>
      </c>
      <c r="C10" s="70">
        <v>2021</v>
      </c>
      <c r="D10" s="47">
        <v>8000</v>
      </c>
    </row>
    <row r="11" spans="1:4" ht="12.75" customHeight="1">
      <c r="A11" s="69" t="s">
        <v>309</v>
      </c>
      <c r="B11" s="71" t="s">
        <v>386</v>
      </c>
      <c r="C11" s="70">
        <v>2021</v>
      </c>
      <c r="D11" s="47">
        <v>35000</v>
      </c>
    </row>
    <row r="12" spans="1:4" ht="12.75" customHeight="1">
      <c r="A12" s="69" t="s">
        <v>309</v>
      </c>
      <c r="B12" s="71" t="s">
        <v>387</v>
      </c>
      <c r="C12" s="70">
        <v>2021</v>
      </c>
      <c r="D12" s="47">
        <v>16000</v>
      </c>
    </row>
    <row r="13" spans="1:4" ht="12.75" customHeight="1">
      <c r="A13" s="69" t="s">
        <v>309</v>
      </c>
      <c r="B13" s="71" t="s">
        <v>388</v>
      </c>
      <c r="C13" s="70">
        <v>2021</v>
      </c>
      <c r="D13" s="47">
        <v>10000</v>
      </c>
    </row>
    <row r="14" spans="1:4" ht="12.75" customHeight="1">
      <c r="A14" s="69" t="s">
        <v>309</v>
      </c>
      <c r="B14" s="71" t="s">
        <v>389</v>
      </c>
      <c r="C14" s="70">
        <v>2021</v>
      </c>
      <c r="D14" s="47">
        <v>5000</v>
      </c>
    </row>
    <row r="15" spans="1:4" ht="12.75" customHeight="1">
      <c r="A15" s="69" t="s">
        <v>309</v>
      </c>
      <c r="B15" s="71" t="s">
        <v>390</v>
      </c>
      <c r="C15" s="70">
        <v>2021</v>
      </c>
      <c r="D15" s="47">
        <v>10000</v>
      </c>
    </row>
    <row r="16" spans="1:4" ht="12.75" customHeight="1">
      <c r="A16" s="69" t="s">
        <v>309</v>
      </c>
      <c r="B16" s="71" t="s">
        <v>391</v>
      </c>
      <c r="C16" s="70">
        <v>2021</v>
      </c>
      <c r="D16" s="47">
        <v>800000</v>
      </c>
    </row>
    <row r="17" spans="1:4" ht="12.75" customHeight="1">
      <c r="A17" s="69" t="s">
        <v>309</v>
      </c>
      <c r="B17" s="71" t="s">
        <v>392</v>
      </c>
      <c r="C17" s="70">
        <v>2021</v>
      </c>
      <c r="D17" s="47">
        <v>520000</v>
      </c>
    </row>
    <row r="18" spans="1:4" ht="12.75" customHeight="1">
      <c r="A18" s="69" t="s">
        <v>309</v>
      </c>
      <c r="B18" s="71" t="s">
        <v>393</v>
      </c>
      <c r="C18" s="70">
        <v>2021</v>
      </c>
      <c r="D18" s="47">
        <v>2500000</v>
      </c>
    </row>
    <row r="19" spans="1:4" ht="12.75" customHeight="1">
      <c r="A19" s="69" t="s">
        <v>309</v>
      </c>
      <c r="B19" s="71" t="s">
        <v>394</v>
      </c>
      <c r="C19" s="70">
        <v>2021</v>
      </c>
      <c r="D19" s="47">
        <v>1430000</v>
      </c>
    </row>
    <row r="20" spans="1:4" ht="12.75" customHeight="1">
      <c r="A20" s="69" t="s">
        <v>309</v>
      </c>
      <c r="B20" s="71" t="s">
        <v>395</v>
      </c>
      <c r="C20" s="70">
        <v>2021</v>
      </c>
      <c r="D20" s="47">
        <v>550000</v>
      </c>
    </row>
    <row r="21" spans="1:4" ht="12.75" customHeight="1">
      <c r="A21" s="69" t="s">
        <v>309</v>
      </c>
      <c r="B21" s="71" t="s">
        <v>396</v>
      </c>
      <c r="C21" s="70">
        <v>2021</v>
      </c>
      <c r="D21" s="47">
        <v>770000</v>
      </c>
    </row>
    <row r="22" spans="1:4" ht="12.75" customHeight="1">
      <c r="A22" s="69" t="s">
        <v>309</v>
      </c>
      <c r="B22" s="71" t="s">
        <v>397</v>
      </c>
      <c r="C22" s="70">
        <v>2021</v>
      </c>
      <c r="D22" s="47">
        <v>600000</v>
      </c>
    </row>
    <row r="23" spans="1:4" ht="12.75" customHeight="1">
      <c r="A23" s="69" t="s">
        <v>309</v>
      </c>
      <c r="B23" s="71" t="s">
        <v>398</v>
      </c>
      <c r="C23" s="70">
        <v>2021</v>
      </c>
      <c r="D23" s="47">
        <v>630000</v>
      </c>
    </row>
    <row r="24" spans="1:4" ht="12.75" customHeight="1">
      <c r="A24" s="69" t="s">
        <v>309</v>
      </c>
      <c r="B24" s="71" t="s">
        <v>399</v>
      </c>
      <c r="C24" s="70">
        <v>2021</v>
      </c>
      <c r="D24" s="47">
        <v>1000000</v>
      </c>
    </row>
    <row r="25" spans="1:4" ht="12.75" customHeight="1">
      <c r="A25" s="69" t="s">
        <v>309</v>
      </c>
      <c r="B25" s="71" t="s">
        <v>400</v>
      </c>
      <c r="C25" s="70">
        <v>2021</v>
      </c>
      <c r="D25" s="47">
        <v>1500000</v>
      </c>
    </row>
    <row r="26" spans="1:4" ht="12.75" customHeight="1">
      <c r="A26" s="69" t="s">
        <v>309</v>
      </c>
      <c r="B26" s="71" t="s">
        <v>401</v>
      </c>
      <c r="C26" s="70">
        <v>2021</v>
      </c>
      <c r="D26" s="47">
        <v>1000000</v>
      </c>
    </row>
    <row r="27" spans="1:4" ht="12.75" customHeight="1">
      <c r="A27" s="69" t="s">
        <v>309</v>
      </c>
      <c r="B27" s="71" t="s">
        <v>402</v>
      </c>
      <c r="C27" s="70">
        <v>2021</v>
      </c>
      <c r="D27" s="47">
        <v>800000</v>
      </c>
    </row>
    <row r="28" spans="1:4" ht="12.75" customHeight="1">
      <c r="A28" s="69" t="s">
        <v>309</v>
      </c>
      <c r="B28" s="71" t="s">
        <v>403</v>
      </c>
      <c r="C28" s="70">
        <v>2021</v>
      </c>
      <c r="D28" s="47">
        <v>750000</v>
      </c>
    </row>
    <row r="29" spans="1:4" ht="12.75" customHeight="1">
      <c r="A29" s="69" t="s">
        <v>309</v>
      </c>
      <c r="B29" s="71" t="s">
        <v>404</v>
      </c>
      <c r="C29" s="70">
        <v>2021</v>
      </c>
      <c r="D29" s="47">
        <v>2600000</v>
      </c>
    </row>
    <row r="32" spans="1:4" ht="12.75" customHeight="1">
      <c r="A32" s="135"/>
      <c r="B32" s="135"/>
      <c r="C32" s="135"/>
      <c r="D32" s="135"/>
    </row>
    <row r="33" spans="1:4" ht="12.75" customHeight="1">
      <c r="A33" s="135"/>
      <c r="B33" s="135"/>
      <c r="C33" s="135"/>
      <c r="D33" s="135"/>
    </row>
    <row r="34" spans="1:4" ht="12.75" customHeight="1">
      <c r="A34" s="135"/>
      <c r="B34" s="135"/>
      <c r="C34" s="135"/>
      <c r="D34" s="135"/>
    </row>
    <row r="35" spans="1:4" ht="12.75" customHeight="1">
      <c r="A35" s="135"/>
      <c r="B35" s="135"/>
      <c r="C35" s="135"/>
      <c r="D35" s="135"/>
    </row>
    <row r="36" spans="1:4" ht="12.75" customHeight="1">
      <c r="A36" s="135"/>
      <c r="B36" s="135"/>
      <c r="C36" s="135"/>
      <c r="D36" s="135"/>
    </row>
    <row r="37" spans="1:4" ht="12.75" customHeight="1">
      <c r="A37" s="135"/>
      <c r="B37" s="135"/>
      <c r="C37" s="135"/>
      <c r="D37" s="135"/>
    </row>
  </sheetData>
  <sheetProtection formatCells="0" formatColumns="0" formatRows="0" insertColumns="0" insertRows="0" insertHyperlinks="0" deleteColumns="0" deleteRows="0" sort="0" autoFilter="0" pivotTables="0"/>
  <mergeCells count="4">
    <mergeCell ref="A3:D3"/>
    <mergeCell ref="A1:D1"/>
    <mergeCell ref="A2:D2"/>
    <mergeCell ref="A32:D37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B9" sqref="B9:I9"/>
    </sheetView>
  </sheetViews>
  <sheetFormatPr defaultColWidth="9.140625" defaultRowHeight="12.75"/>
  <cols>
    <col min="3" max="3" width="12.8515625" style="0" customWidth="1"/>
  </cols>
  <sheetData>
    <row r="1" ht="13.5">
      <c r="A1" s="45" t="s">
        <v>291</v>
      </c>
    </row>
    <row r="2" spans="1:9" ht="21">
      <c r="A2" s="136" t="s">
        <v>292</v>
      </c>
      <c r="B2" s="136"/>
      <c r="C2" s="136"/>
      <c r="D2" s="136"/>
      <c r="E2" s="136"/>
      <c r="F2" s="136"/>
      <c r="G2" s="136"/>
      <c r="H2" s="136"/>
      <c r="I2" s="136"/>
    </row>
    <row r="3" spans="1:9" ht="15">
      <c r="A3" s="137" t="s">
        <v>293</v>
      </c>
      <c r="B3" s="137"/>
      <c r="C3" s="137"/>
      <c r="D3" s="137"/>
      <c r="E3" s="137"/>
      <c r="F3" s="137"/>
      <c r="G3" s="137"/>
      <c r="H3" s="137"/>
      <c r="I3" s="137"/>
    </row>
    <row r="4" spans="1:9" ht="13.5">
      <c r="A4" s="138" t="s">
        <v>262</v>
      </c>
      <c r="B4" s="138"/>
      <c r="C4" s="138"/>
      <c r="D4" s="139" t="s">
        <v>373</v>
      </c>
      <c r="E4" s="138"/>
      <c r="F4" s="138"/>
      <c r="G4" s="138"/>
      <c r="H4" s="138"/>
      <c r="I4" s="138"/>
    </row>
    <row r="5" spans="1:9" ht="13.5">
      <c r="A5" s="138" t="s">
        <v>263</v>
      </c>
      <c r="B5" s="138"/>
      <c r="C5" s="138"/>
      <c r="D5" s="138"/>
      <c r="E5" s="138"/>
      <c r="F5" s="138" t="s">
        <v>264</v>
      </c>
      <c r="G5" s="138"/>
      <c r="H5" s="138"/>
      <c r="I5" s="138"/>
    </row>
    <row r="6" spans="1:9" ht="13.5">
      <c r="A6" s="138" t="s">
        <v>265</v>
      </c>
      <c r="B6" s="138"/>
      <c r="C6" s="138"/>
      <c r="D6" s="138"/>
      <c r="E6" s="138"/>
      <c r="F6" s="140" t="s">
        <v>266</v>
      </c>
      <c r="G6" s="140"/>
      <c r="H6" s="138"/>
      <c r="I6" s="138"/>
    </row>
    <row r="7" spans="1:9" ht="13.5">
      <c r="A7" s="138"/>
      <c r="B7" s="138"/>
      <c r="C7" s="138"/>
      <c r="D7" s="138"/>
      <c r="E7" s="138"/>
      <c r="F7" s="140" t="s">
        <v>267</v>
      </c>
      <c r="G7" s="140"/>
      <c r="H7" s="138"/>
      <c r="I7" s="138"/>
    </row>
    <row r="8" spans="1:9" ht="13.5">
      <c r="A8" s="138"/>
      <c r="B8" s="138"/>
      <c r="C8" s="138"/>
      <c r="D8" s="138"/>
      <c r="E8" s="138"/>
      <c r="F8" s="140" t="s">
        <v>268</v>
      </c>
      <c r="G8" s="140"/>
      <c r="H8" s="141"/>
      <c r="I8" s="141"/>
    </row>
    <row r="9" spans="1:9" ht="13.5">
      <c r="A9" s="44" t="s">
        <v>269</v>
      </c>
      <c r="B9" s="140" t="s">
        <v>270</v>
      </c>
      <c r="C9" s="140"/>
      <c r="D9" s="140"/>
      <c r="E9" s="140"/>
      <c r="F9" s="140"/>
      <c r="G9" s="140"/>
      <c r="H9" s="140"/>
      <c r="I9" s="140"/>
    </row>
    <row r="10" spans="1:9" ht="13.5">
      <c r="A10" s="138" t="s">
        <v>271</v>
      </c>
      <c r="B10" s="44" t="s">
        <v>272</v>
      </c>
      <c r="C10" s="44" t="s">
        <v>273</v>
      </c>
      <c r="D10" s="138" t="s">
        <v>274</v>
      </c>
      <c r="E10" s="138"/>
      <c r="F10" s="138"/>
      <c r="G10" s="138" t="s">
        <v>275</v>
      </c>
      <c r="H10" s="138"/>
      <c r="I10" s="138"/>
    </row>
    <row r="11" spans="1:9" ht="13.5">
      <c r="A11" s="138"/>
      <c r="B11" s="138" t="s">
        <v>276</v>
      </c>
      <c r="C11" s="138" t="s">
        <v>277</v>
      </c>
      <c r="D11" s="140" t="s">
        <v>278</v>
      </c>
      <c r="E11" s="140"/>
      <c r="F11" s="140"/>
      <c r="G11" s="140"/>
      <c r="H11" s="140"/>
      <c r="I11" s="140"/>
    </row>
    <row r="12" spans="1:9" ht="13.5">
      <c r="A12" s="138"/>
      <c r="B12" s="138"/>
      <c r="C12" s="138"/>
      <c r="D12" s="140" t="s">
        <v>279</v>
      </c>
      <c r="E12" s="140"/>
      <c r="F12" s="140"/>
      <c r="G12" s="140"/>
      <c r="H12" s="140"/>
      <c r="I12" s="140"/>
    </row>
    <row r="13" spans="1:9" ht="13.5">
      <c r="A13" s="138"/>
      <c r="B13" s="138"/>
      <c r="C13" s="138"/>
      <c r="D13" s="140" t="s">
        <v>280</v>
      </c>
      <c r="E13" s="140"/>
      <c r="F13" s="140"/>
      <c r="G13" s="140"/>
      <c r="H13" s="140"/>
      <c r="I13" s="140"/>
    </row>
    <row r="14" spans="1:9" ht="13.5">
      <c r="A14" s="138"/>
      <c r="B14" s="138"/>
      <c r="C14" s="138" t="s">
        <v>281</v>
      </c>
      <c r="D14" s="140" t="s">
        <v>278</v>
      </c>
      <c r="E14" s="140"/>
      <c r="F14" s="140"/>
      <c r="G14" s="138"/>
      <c r="H14" s="138"/>
      <c r="I14" s="138"/>
    </row>
    <row r="15" spans="1:9" ht="13.5">
      <c r="A15" s="138"/>
      <c r="B15" s="138"/>
      <c r="C15" s="138"/>
      <c r="D15" s="140" t="s">
        <v>279</v>
      </c>
      <c r="E15" s="140"/>
      <c r="F15" s="140"/>
      <c r="G15" s="138"/>
      <c r="H15" s="138"/>
      <c r="I15" s="138"/>
    </row>
    <row r="16" spans="1:9" ht="13.5">
      <c r="A16" s="138"/>
      <c r="B16" s="138"/>
      <c r="C16" s="138"/>
      <c r="D16" s="140" t="s">
        <v>280</v>
      </c>
      <c r="E16" s="140"/>
      <c r="F16" s="140"/>
      <c r="G16" s="138"/>
      <c r="H16" s="138"/>
      <c r="I16" s="138"/>
    </row>
    <row r="17" spans="1:9" ht="13.5">
      <c r="A17" s="138"/>
      <c r="B17" s="138"/>
      <c r="C17" s="138" t="s">
        <v>282</v>
      </c>
      <c r="D17" s="140" t="s">
        <v>278</v>
      </c>
      <c r="E17" s="140"/>
      <c r="F17" s="140"/>
      <c r="G17" s="138"/>
      <c r="H17" s="138"/>
      <c r="I17" s="138"/>
    </row>
    <row r="18" spans="1:9" ht="13.5">
      <c r="A18" s="138"/>
      <c r="B18" s="138"/>
      <c r="C18" s="138"/>
      <c r="D18" s="140" t="s">
        <v>279</v>
      </c>
      <c r="E18" s="140"/>
      <c r="F18" s="140"/>
      <c r="G18" s="138"/>
      <c r="H18" s="138"/>
      <c r="I18" s="138"/>
    </row>
    <row r="19" spans="1:9" ht="13.5">
      <c r="A19" s="138"/>
      <c r="B19" s="138"/>
      <c r="C19" s="138"/>
      <c r="D19" s="140" t="s">
        <v>280</v>
      </c>
      <c r="E19" s="140"/>
      <c r="F19" s="140"/>
      <c r="G19" s="138"/>
      <c r="H19" s="138"/>
      <c r="I19" s="138"/>
    </row>
    <row r="20" spans="1:9" ht="13.5">
      <c r="A20" s="138"/>
      <c r="B20" s="138"/>
      <c r="C20" s="138" t="s">
        <v>283</v>
      </c>
      <c r="D20" s="140" t="s">
        <v>278</v>
      </c>
      <c r="E20" s="140"/>
      <c r="F20" s="140"/>
      <c r="G20" s="138"/>
      <c r="H20" s="138"/>
      <c r="I20" s="138"/>
    </row>
    <row r="21" spans="1:9" ht="13.5">
      <c r="A21" s="138"/>
      <c r="B21" s="138"/>
      <c r="C21" s="138"/>
      <c r="D21" s="140" t="s">
        <v>279</v>
      </c>
      <c r="E21" s="140"/>
      <c r="F21" s="140"/>
      <c r="G21" s="138"/>
      <c r="H21" s="138"/>
      <c r="I21" s="138"/>
    </row>
    <row r="22" spans="1:9" ht="13.5">
      <c r="A22" s="138"/>
      <c r="B22" s="138"/>
      <c r="C22" s="138"/>
      <c r="D22" s="140" t="s">
        <v>280</v>
      </c>
      <c r="E22" s="140"/>
      <c r="F22" s="140"/>
      <c r="G22" s="138"/>
      <c r="H22" s="138"/>
      <c r="I22" s="138"/>
    </row>
    <row r="23" spans="1:9" ht="13.5">
      <c r="A23" s="138"/>
      <c r="B23" s="138" t="s">
        <v>284</v>
      </c>
      <c r="C23" s="138" t="s">
        <v>285</v>
      </c>
      <c r="D23" s="140" t="s">
        <v>278</v>
      </c>
      <c r="E23" s="140"/>
      <c r="F23" s="140"/>
      <c r="G23" s="138"/>
      <c r="H23" s="138"/>
      <c r="I23" s="138"/>
    </row>
    <row r="24" spans="1:9" ht="13.5">
      <c r="A24" s="138"/>
      <c r="B24" s="138"/>
      <c r="C24" s="138"/>
      <c r="D24" s="140" t="s">
        <v>279</v>
      </c>
      <c r="E24" s="140"/>
      <c r="F24" s="140"/>
      <c r="G24" s="138"/>
      <c r="H24" s="138"/>
      <c r="I24" s="138"/>
    </row>
    <row r="25" spans="1:9" ht="13.5">
      <c r="A25" s="138"/>
      <c r="B25" s="138"/>
      <c r="C25" s="138"/>
      <c r="D25" s="140" t="s">
        <v>280</v>
      </c>
      <c r="E25" s="140"/>
      <c r="F25" s="140"/>
      <c r="G25" s="138"/>
      <c r="H25" s="138"/>
      <c r="I25" s="138"/>
    </row>
    <row r="26" spans="1:9" ht="13.5">
      <c r="A26" s="138"/>
      <c r="B26" s="138"/>
      <c r="C26" s="138" t="s">
        <v>286</v>
      </c>
      <c r="D26" s="140" t="s">
        <v>278</v>
      </c>
      <c r="E26" s="140"/>
      <c r="F26" s="140"/>
      <c r="G26" s="138"/>
      <c r="H26" s="138"/>
      <c r="I26" s="138"/>
    </row>
    <row r="27" spans="1:9" ht="13.5">
      <c r="A27" s="138"/>
      <c r="B27" s="138"/>
      <c r="C27" s="138"/>
      <c r="D27" s="140" t="s">
        <v>279</v>
      </c>
      <c r="E27" s="140"/>
      <c r="F27" s="140"/>
      <c r="G27" s="138"/>
      <c r="H27" s="138"/>
      <c r="I27" s="138"/>
    </row>
    <row r="28" spans="1:9" ht="13.5">
      <c r="A28" s="138"/>
      <c r="B28" s="138"/>
      <c r="C28" s="138"/>
      <c r="D28" s="140" t="s">
        <v>280</v>
      </c>
      <c r="E28" s="140"/>
      <c r="F28" s="140"/>
      <c r="G28" s="138"/>
      <c r="H28" s="138"/>
      <c r="I28" s="138"/>
    </row>
    <row r="29" spans="1:9" ht="13.5">
      <c r="A29" s="138"/>
      <c r="B29" s="138"/>
      <c r="C29" s="138" t="s">
        <v>287</v>
      </c>
      <c r="D29" s="140" t="s">
        <v>278</v>
      </c>
      <c r="E29" s="140"/>
      <c r="F29" s="140"/>
      <c r="G29" s="138"/>
      <c r="H29" s="138"/>
      <c r="I29" s="138"/>
    </row>
    <row r="30" spans="1:9" ht="13.5">
      <c r="A30" s="138"/>
      <c r="B30" s="138"/>
      <c r="C30" s="138"/>
      <c r="D30" s="140" t="s">
        <v>279</v>
      </c>
      <c r="E30" s="140"/>
      <c r="F30" s="140"/>
      <c r="G30" s="138"/>
      <c r="H30" s="138"/>
      <c r="I30" s="138"/>
    </row>
    <row r="31" spans="1:9" ht="13.5">
      <c r="A31" s="138"/>
      <c r="B31" s="138"/>
      <c r="C31" s="138"/>
      <c r="D31" s="140" t="s">
        <v>280</v>
      </c>
      <c r="E31" s="140"/>
      <c r="F31" s="140"/>
      <c r="G31" s="138"/>
      <c r="H31" s="138"/>
      <c r="I31" s="138"/>
    </row>
    <row r="32" spans="1:9" ht="13.5">
      <c r="A32" s="138"/>
      <c r="B32" s="138"/>
      <c r="C32" s="138" t="s">
        <v>288</v>
      </c>
      <c r="D32" s="140" t="s">
        <v>278</v>
      </c>
      <c r="E32" s="140"/>
      <c r="F32" s="140"/>
      <c r="G32" s="138"/>
      <c r="H32" s="138"/>
      <c r="I32" s="138"/>
    </row>
    <row r="33" spans="1:9" ht="13.5">
      <c r="A33" s="138"/>
      <c r="B33" s="138"/>
      <c r="C33" s="138"/>
      <c r="D33" s="140" t="s">
        <v>279</v>
      </c>
      <c r="E33" s="140"/>
      <c r="F33" s="140"/>
      <c r="G33" s="138"/>
      <c r="H33" s="138"/>
      <c r="I33" s="138"/>
    </row>
    <row r="34" spans="1:9" ht="13.5">
      <c r="A34" s="138"/>
      <c r="B34" s="138"/>
      <c r="C34" s="138"/>
      <c r="D34" s="140" t="s">
        <v>280</v>
      </c>
      <c r="E34" s="140"/>
      <c r="F34" s="140"/>
      <c r="G34" s="138"/>
      <c r="H34" s="138"/>
      <c r="I34" s="138"/>
    </row>
    <row r="35" spans="1:9" ht="13.5">
      <c r="A35" s="138"/>
      <c r="B35" s="138" t="s">
        <v>289</v>
      </c>
      <c r="C35" s="138" t="s">
        <v>290</v>
      </c>
      <c r="D35" s="140" t="s">
        <v>278</v>
      </c>
      <c r="E35" s="140"/>
      <c r="F35" s="140"/>
      <c r="G35" s="138"/>
      <c r="H35" s="138"/>
      <c r="I35" s="138"/>
    </row>
    <row r="36" spans="1:9" ht="13.5">
      <c r="A36" s="138"/>
      <c r="B36" s="138"/>
      <c r="C36" s="138"/>
      <c r="D36" s="140" t="s">
        <v>279</v>
      </c>
      <c r="E36" s="140"/>
      <c r="F36" s="140"/>
      <c r="G36" s="138"/>
      <c r="H36" s="138"/>
      <c r="I36" s="138"/>
    </row>
    <row r="37" spans="1:9" ht="13.5">
      <c r="A37" s="138"/>
      <c r="B37" s="138"/>
      <c r="C37" s="138"/>
      <c r="D37" s="140" t="s">
        <v>280</v>
      </c>
      <c r="E37" s="140"/>
      <c r="F37" s="140"/>
      <c r="G37" s="138"/>
      <c r="H37" s="138"/>
      <c r="I37" s="138"/>
    </row>
    <row r="38" spans="1:9" ht="12">
      <c r="A38" s="142"/>
      <c r="B38" s="142"/>
      <c r="C38" s="142"/>
      <c r="D38" s="142"/>
      <c r="E38" s="142"/>
      <c r="F38" s="142"/>
      <c r="G38" s="142"/>
      <c r="H38" s="142"/>
      <c r="I38" s="142"/>
    </row>
  </sheetData>
  <sheetProtection/>
  <mergeCells count="87">
    <mergeCell ref="A38:I38"/>
    <mergeCell ref="B35:B37"/>
    <mergeCell ref="C35:C37"/>
    <mergeCell ref="D35:F35"/>
    <mergeCell ref="G35:I35"/>
    <mergeCell ref="D36:F36"/>
    <mergeCell ref="G36:I36"/>
    <mergeCell ref="D37:F37"/>
    <mergeCell ref="G37:I37"/>
    <mergeCell ref="D31:F31"/>
    <mergeCell ref="G31:I31"/>
    <mergeCell ref="C32:C34"/>
    <mergeCell ref="D32:F32"/>
    <mergeCell ref="G32:I32"/>
    <mergeCell ref="D33:F33"/>
    <mergeCell ref="G33:I33"/>
    <mergeCell ref="D34:F34"/>
    <mergeCell ref="G34:I34"/>
    <mergeCell ref="G26:I26"/>
    <mergeCell ref="D27:F27"/>
    <mergeCell ref="G27:I27"/>
    <mergeCell ref="D28:F28"/>
    <mergeCell ref="G28:I28"/>
    <mergeCell ref="C29:C31"/>
    <mergeCell ref="D29:F29"/>
    <mergeCell ref="G29:I29"/>
    <mergeCell ref="D30:F30"/>
    <mergeCell ref="G30:I30"/>
    <mergeCell ref="B23:B34"/>
    <mergeCell ref="C23:C25"/>
    <mergeCell ref="D23:F23"/>
    <mergeCell ref="G23:I23"/>
    <mergeCell ref="D24:F24"/>
    <mergeCell ref="G24:I24"/>
    <mergeCell ref="D25:F25"/>
    <mergeCell ref="G25:I25"/>
    <mergeCell ref="C26:C28"/>
    <mergeCell ref="D26:F26"/>
    <mergeCell ref="C20:C22"/>
    <mergeCell ref="D20:F20"/>
    <mergeCell ref="G20:I20"/>
    <mergeCell ref="D21:F21"/>
    <mergeCell ref="G21:I21"/>
    <mergeCell ref="D22:F22"/>
    <mergeCell ref="G22:I22"/>
    <mergeCell ref="C17:C19"/>
    <mergeCell ref="D17:F17"/>
    <mergeCell ref="G17:I17"/>
    <mergeCell ref="D18:F18"/>
    <mergeCell ref="G18:I18"/>
    <mergeCell ref="D19:F19"/>
    <mergeCell ref="G19:I19"/>
    <mergeCell ref="D13:F13"/>
    <mergeCell ref="G13:I13"/>
    <mergeCell ref="C14:C16"/>
    <mergeCell ref="D14:F14"/>
    <mergeCell ref="G14:I14"/>
    <mergeCell ref="D15:F15"/>
    <mergeCell ref="G15:I15"/>
    <mergeCell ref="D16:F16"/>
    <mergeCell ref="G16:I16"/>
    <mergeCell ref="B9:I9"/>
    <mergeCell ref="A10:A37"/>
    <mergeCell ref="D10:F10"/>
    <mergeCell ref="G10:I10"/>
    <mergeCell ref="B11:B22"/>
    <mergeCell ref="C11:C13"/>
    <mergeCell ref="D11:F11"/>
    <mergeCell ref="G11:I11"/>
    <mergeCell ref="D12:F12"/>
    <mergeCell ref="G12:I12"/>
    <mergeCell ref="A6:C8"/>
    <mergeCell ref="D6:E8"/>
    <mergeCell ref="F6:G6"/>
    <mergeCell ref="H6:I6"/>
    <mergeCell ref="F7:G7"/>
    <mergeCell ref="H7:I7"/>
    <mergeCell ref="F8:G8"/>
    <mergeCell ref="H8:I8"/>
    <mergeCell ref="A2:I2"/>
    <mergeCell ref="A3:I3"/>
    <mergeCell ref="A4:C4"/>
    <mergeCell ref="D4:I4"/>
    <mergeCell ref="A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showGridLines="0" zoomScalePageLayoutView="0" workbookViewId="0" topLeftCell="A1">
      <selection activeCell="E6" sqref="E6"/>
    </sheetView>
  </sheetViews>
  <sheetFormatPr defaultColWidth="9.140625" defaultRowHeight="12.75" customHeight="1"/>
  <cols>
    <col min="1" max="1" width="28.57421875" style="1" customWidth="1"/>
    <col min="2" max="2" width="14.8515625" style="1" customWidth="1"/>
    <col min="3" max="15" width="15.7109375" style="1" customWidth="1"/>
    <col min="16" max="16" width="25.00390625" style="1" customWidth="1"/>
    <col min="17" max="18" width="9.140625" style="1" customWidth="1"/>
  </cols>
  <sheetData>
    <row r="1" spans="1:16" s="1" customFormat="1" ht="15" customHeight="1">
      <c r="A1" s="82" t="s">
        <v>28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4"/>
    </row>
    <row r="2" spans="1:17" s="1" customFormat="1" ht="18.75" customHeight="1">
      <c r="A2" s="84" t="s">
        <v>295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5"/>
      <c r="Q2" s="6"/>
    </row>
    <row r="3" spans="1:16" s="1" customFormat="1" ht="1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7"/>
    </row>
    <row r="4" spans="1:15" s="1" customFormat="1" ht="15" customHeight="1">
      <c r="A4" s="81" t="s">
        <v>29</v>
      </c>
      <c r="B4" s="81" t="s">
        <v>30</v>
      </c>
      <c r="C4" s="81" t="s">
        <v>231</v>
      </c>
      <c r="D4" s="81" t="s">
        <v>228</v>
      </c>
      <c r="E4" s="81"/>
      <c r="F4" s="81"/>
      <c r="G4" s="81"/>
      <c r="H4" s="87" t="s">
        <v>252</v>
      </c>
      <c r="I4" s="81" t="s">
        <v>194</v>
      </c>
      <c r="J4" s="81" t="s">
        <v>195</v>
      </c>
      <c r="K4" s="81" t="s">
        <v>230</v>
      </c>
      <c r="L4" s="81" t="s">
        <v>232</v>
      </c>
      <c r="M4" s="81" t="s">
        <v>196</v>
      </c>
      <c r="N4" s="81" t="s">
        <v>257</v>
      </c>
      <c r="O4" s="81" t="s">
        <v>233</v>
      </c>
    </row>
    <row r="5" spans="1:15" s="1" customFormat="1" ht="108.75" customHeight="1">
      <c r="A5" s="81" t="s">
        <v>31</v>
      </c>
      <c r="B5" s="81" t="s">
        <v>32</v>
      </c>
      <c r="C5" s="81" t="s">
        <v>33</v>
      </c>
      <c r="D5" s="15" t="s">
        <v>229</v>
      </c>
      <c r="E5" s="39" t="s">
        <v>249</v>
      </c>
      <c r="F5" s="39" t="s">
        <v>250</v>
      </c>
      <c r="G5" s="39" t="s">
        <v>251</v>
      </c>
      <c r="H5" s="88"/>
      <c r="I5" s="81"/>
      <c r="J5" s="81"/>
      <c r="K5" s="81"/>
      <c r="L5" s="81"/>
      <c r="M5" s="81"/>
      <c r="N5" s="81"/>
      <c r="O5" s="81"/>
    </row>
    <row r="6" spans="1:15" s="1" customFormat="1" ht="30" customHeight="1">
      <c r="A6" s="19" t="s">
        <v>309</v>
      </c>
      <c r="B6" s="20">
        <f>E6+F6</f>
        <v>1526733254</v>
      </c>
      <c r="C6" s="14"/>
      <c r="D6" s="20"/>
      <c r="E6" s="14">
        <v>155479754</v>
      </c>
      <c r="F6" s="14">
        <v>1371253500</v>
      </c>
      <c r="G6" s="14"/>
      <c r="H6" s="14"/>
      <c r="I6" s="14"/>
      <c r="J6" s="14"/>
      <c r="K6" s="14"/>
      <c r="L6" s="14"/>
      <c r="M6" s="14"/>
      <c r="N6" s="14"/>
      <c r="O6" s="14"/>
    </row>
  </sheetData>
  <sheetProtection formatCells="0" formatColumns="0" formatRows="0" insertColumns="0" insertRows="0" insertHyperlinks="0" deleteColumns="0" deleteRows="0" sort="0" autoFilter="0" pivotTables="0"/>
  <mergeCells count="15">
    <mergeCell ref="A1:O1"/>
    <mergeCell ref="A2:O2"/>
    <mergeCell ref="A3:O3"/>
    <mergeCell ref="A4:A5"/>
    <mergeCell ref="B4:B5"/>
    <mergeCell ref="C4:C5"/>
    <mergeCell ref="H4:H5"/>
    <mergeCell ref="D4:G4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8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3"/>
  <sheetViews>
    <sheetView showGridLines="0" zoomScalePageLayoutView="0" workbookViewId="0" topLeftCell="A48">
      <selection activeCell="E7" sqref="E7:E73"/>
    </sheetView>
  </sheetViews>
  <sheetFormatPr defaultColWidth="9.140625" defaultRowHeight="12.75" customHeight="1"/>
  <cols>
    <col min="1" max="1" width="35.7109375" style="1" customWidth="1"/>
    <col min="2" max="4" width="6.421875" style="1" customWidth="1"/>
    <col min="5" max="10" width="15.7109375" style="1" customWidth="1"/>
    <col min="11" max="14" width="12.7109375" style="1" customWidth="1"/>
    <col min="15" max="18" width="12.7109375" style="0" customWidth="1"/>
  </cols>
  <sheetData>
    <row r="1" spans="1:18" s="1" customFormat="1" ht="15" customHeight="1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1" customFormat="1" ht="18.75" customHeight="1">
      <c r="A2" s="98" t="s">
        <v>296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s="1" customFormat="1" ht="15" customHeight="1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</row>
    <row r="4" spans="1:18" s="1" customFormat="1" ht="15" customHeight="1">
      <c r="A4" s="89" t="s">
        <v>29</v>
      </c>
      <c r="B4" s="89" t="s">
        <v>35</v>
      </c>
      <c r="C4" s="89"/>
      <c r="D4" s="89"/>
      <c r="E4" s="89" t="s">
        <v>30</v>
      </c>
      <c r="F4" s="94" t="s">
        <v>224</v>
      </c>
      <c r="G4" s="94"/>
      <c r="H4" s="94"/>
      <c r="I4" s="94"/>
      <c r="J4" s="94"/>
      <c r="K4" s="93" t="s">
        <v>245</v>
      </c>
      <c r="L4" s="90" t="s">
        <v>225</v>
      </c>
      <c r="M4" s="90" t="s">
        <v>226</v>
      </c>
      <c r="N4" s="90" t="s">
        <v>235</v>
      </c>
      <c r="O4" s="90" t="s">
        <v>236</v>
      </c>
      <c r="P4" s="90" t="s">
        <v>227</v>
      </c>
      <c r="Q4" s="90" t="s">
        <v>237</v>
      </c>
      <c r="R4" s="90" t="s">
        <v>238</v>
      </c>
    </row>
    <row r="5" spans="1:18" s="1" customFormat="1" ht="26.25" customHeight="1">
      <c r="A5" s="89"/>
      <c r="B5" s="89"/>
      <c r="C5" s="89"/>
      <c r="D5" s="89"/>
      <c r="E5" s="89"/>
      <c r="F5" s="89" t="s">
        <v>234</v>
      </c>
      <c r="G5" s="96" t="s">
        <v>246</v>
      </c>
      <c r="H5" s="89"/>
      <c r="I5" s="96" t="s">
        <v>247</v>
      </c>
      <c r="J5" s="96" t="s">
        <v>248</v>
      </c>
      <c r="K5" s="94"/>
      <c r="L5" s="91"/>
      <c r="M5" s="91"/>
      <c r="N5" s="91"/>
      <c r="O5" s="91"/>
      <c r="P5" s="91"/>
      <c r="Q5" s="91"/>
      <c r="R5" s="91"/>
    </row>
    <row r="6" spans="1:18" s="1" customFormat="1" ht="45" customHeight="1">
      <c r="A6" s="23" t="s">
        <v>31</v>
      </c>
      <c r="B6" s="23" t="s">
        <v>37</v>
      </c>
      <c r="C6" s="23" t="s">
        <v>38</v>
      </c>
      <c r="D6" s="23" t="s">
        <v>39</v>
      </c>
      <c r="E6" s="89"/>
      <c r="F6" s="89"/>
      <c r="G6" s="23" t="s">
        <v>40</v>
      </c>
      <c r="H6" s="23" t="s">
        <v>223</v>
      </c>
      <c r="I6" s="89" t="s">
        <v>36</v>
      </c>
      <c r="J6" s="89" t="s">
        <v>36</v>
      </c>
      <c r="K6" s="94"/>
      <c r="L6" s="92"/>
      <c r="M6" s="92"/>
      <c r="N6" s="92"/>
      <c r="O6" s="92"/>
      <c r="P6" s="92"/>
      <c r="Q6" s="92"/>
      <c r="R6" s="92"/>
    </row>
    <row r="7" spans="1:18" s="1" customFormat="1" ht="15">
      <c r="A7" s="24" t="s">
        <v>309</v>
      </c>
      <c r="B7" s="24">
        <v>201</v>
      </c>
      <c r="C7" s="24">
        <v>3</v>
      </c>
      <c r="D7" s="24">
        <v>99</v>
      </c>
      <c r="E7" s="25">
        <f>F7</f>
        <v>1435000</v>
      </c>
      <c r="F7" s="25">
        <f>G7+H7+I7</f>
        <v>1435000</v>
      </c>
      <c r="G7" s="25"/>
      <c r="H7" s="25">
        <v>1435000</v>
      </c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 customHeight="1">
      <c r="A8" s="24" t="s">
        <v>309</v>
      </c>
      <c r="B8" s="24">
        <v>201</v>
      </c>
      <c r="C8" s="24">
        <v>3</v>
      </c>
      <c r="D8" s="24">
        <v>99</v>
      </c>
      <c r="E8" s="25">
        <f aca="true" t="shared" si="0" ref="E8:E71">F8</f>
        <v>6735000</v>
      </c>
      <c r="F8" s="25">
        <f aca="true" t="shared" si="1" ref="F8:F71">G8+H8+I8</f>
        <v>6735000</v>
      </c>
      <c r="G8" s="47"/>
      <c r="H8" s="25">
        <v>6735000</v>
      </c>
      <c r="I8" s="25"/>
      <c r="J8" s="47"/>
      <c r="K8" s="47"/>
      <c r="L8" s="47"/>
      <c r="M8" s="47"/>
      <c r="N8" s="47"/>
      <c r="O8" s="48"/>
      <c r="P8" s="48"/>
      <c r="Q8" s="48"/>
      <c r="R8" s="48"/>
    </row>
    <row r="9" spans="1:18" ht="12.75" customHeight="1">
      <c r="A9" s="24" t="s">
        <v>309</v>
      </c>
      <c r="B9" s="24">
        <v>201</v>
      </c>
      <c r="C9" s="24">
        <v>3</v>
      </c>
      <c r="D9" s="24">
        <v>99</v>
      </c>
      <c r="E9" s="25">
        <f t="shared" si="0"/>
        <v>770000</v>
      </c>
      <c r="F9" s="25">
        <f t="shared" si="1"/>
        <v>770000</v>
      </c>
      <c r="G9" s="47"/>
      <c r="H9" s="25">
        <v>770000</v>
      </c>
      <c r="I9" s="25"/>
      <c r="J9" s="47"/>
      <c r="K9" s="47"/>
      <c r="L9" s="47"/>
      <c r="M9" s="47"/>
      <c r="N9" s="47"/>
      <c r="O9" s="48"/>
      <c r="P9" s="48"/>
      <c r="Q9" s="48"/>
      <c r="R9" s="48"/>
    </row>
    <row r="10" spans="1:18" ht="12.75" customHeight="1">
      <c r="A10" s="24" t="s">
        <v>309</v>
      </c>
      <c r="B10" s="24">
        <v>201</v>
      </c>
      <c r="C10" s="24">
        <v>3</v>
      </c>
      <c r="D10" s="24">
        <v>99</v>
      </c>
      <c r="E10" s="25">
        <f t="shared" si="0"/>
        <v>10200</v>
      </c>
      <c r="F10" s="25">
        <f t="shared" si="1"/>
        <v>10200</v>
      </c>
      <c r="G10" s="25"/>
      <c r="H10" s="25">
        <v>10200</v>
      </c>
      <c r="I10" s="25"/>
      <c r="J10" s="47"/>
      <c r="K10" s="47"/>
      <c r="L10" s="47"/>
      <c r="M10" s="47"/>
      <c r="N10" s="47"/>
      <c r="O10" s="48"/>
      <c r="P10" s="48"/>
      <c r="Q10" s="48"/>
      <c r="R10" s="48"/>
    </row>
    <row r="11" spans="1:18" ht="12.75" customHeight="1">
      <c r="A11" s="24" t="s">
        <v>309</v>
      </c>
      <c r="B11" s="24">
        <v>201</v>
      </c>
      <c r="C11" s="24">
        <v>32</v>
      </c>
      <c r="D11" s="24">
        <v>99</v>
      </c>
      <c r="E11" s="25">
        <f t="shared" si="0"/>
        <v>870000</v>
      </c>
      <c r="F11" s="25">
        <f t="shared" si="1"/>
        <v>870000</v>
      </c>
      <c r="G11" s="25"/>
      <c r="H11" s="25">
        <v>870000</v>
      </c>
      <c r="I11" s="25"/>
      <c r="J11" s="47"/>
      <c r="K11" s="47"/>
      <c r="L11" s="47"/>
      <c r="M11" s="47"/>
      <c r="N11" s="47"/>
      <c r="O11" s="48"/>
      <c r="P11" s="48"/>
      <c r="Q11" s="48"/>
      <c r="R11" s="48"/>
    </row>
    <row r="12" spans="1:18" ht="12.75" customHeight="1">
      <c r="A12" s="24" t="s">
        <v>309</v>
      </c>
      <c r="B12" s="24">
        <v>201</v>
      </c>
      <c r="C12" s="24">
        <v>1</v>
      </c>
      <c r="D12" s="24">
        <v>99</v>
      </c>
      <c r="E12" s="25">
        <f t="shared" si="0"/>
        <v>20000</v>
      </c>
      <c r="F12" s="25">
        <f t="shared" si="1"/>
        <v>20000</v>
      </c>
      <c r="G12" s="25"/>
      <c r="H12" s="25">
        <v>20000</v>
      </c>
      <c r="I12" s="25"/>
      <c r="J12" s="47"/>
      <c r="K12" s="47"/>
      <c r="L12" s="47"/>
      <c r="M12" s="47"/>
      <c r="N12" s="47"/>
      <c r="O12" s="48"/>
      <c r="P12" s="48"/>
      <c r="Q12" s="48"/>
      <c r="R12" s="48"/>
    </row>
    <row r="13" spans="1:18" ht="12.75" customHeight="1">
      <c r="A13" s="24" t="s">
        <v>309</v>
      </c>
      <c r="B13" s="24">
        <v>201</v>
      </c>
      <c r="C13" s="24">
        <v>29</v>
      </c>
      <c r="D13" s="24">
        <v>99</v>
      </c>
      <c r="E13" s="25">
        <f t="shared" si="0"/>
        <v>50000</v>
      </c>
      <c r="F13" s="25">
        <f t="shared" si="1"/>
        <v>50000</v>
      </c>
      <c r="G13" s="25"/>
      <c r="H13" s="25">
        <v>50000</v>
      </c>
      <c r="I13" s="25"/>
      <c r="J13" s="47"/>
      <c r="K13" s="47"/>
      <c r="L13" s="47"/>
      <c r="M13" s="47"/>
      <c r="N13" s="47"/>
      <c r="O13" s="48"/>
      <c r="P13" s="48"/>
      <c r="Q13" s="48"/>
      <c r="R13" s="48"/>
    </row>
    <row r="14" spans="1:18" ht="12.75" customHeight="1">
      <c r="A14" s="24" t="s">
        <v>309</v>
      </c>
      <c r="B14" s="24">
        <v>201</v>
      </c>
      <c r="C14" s="24">
        <v>29</v>
      </c>
      <c r="D14" s="24">
        <v>99</v>
      </c>
      <c r="E14" s="25">
        <f t="shared" si="0"/>
        <v>87000</v>
      </c>
      <c r="F14" s="25">
        <f t="shared" si="1"/>
        <v>87000</v>
      </c>
      <c r="G14" s="25"/>
      <c r="H14" s="25">
        <v>87000</v>
      </c>
      <c r="I14" s="25"/>
      <c r="J14" s="47"/>
      <c r="K14" s="47"/>
      <c r="L14" s="47"/>
      <c r="M14" s="47"/>
      <c r="N14" s="47"/>
      <c r="O14" s="48"/>
      <c r="P14" s="48"/>
      <c r="Q14" s="48"/>
      <c r="R14" s="48"/>
    </row>
    <row r="15" spans="1:18" ht="12.75" customHeight="1">
      <c r="A15" s="24" t="s">
        <v>309</v>
      </c>
      <c r="B15" s="24">
        <v>201</v>
      </c>
      <c r="C15" s="24">
        <v>29</v>
      </c>
      <c r="D15" s="24">
        <v>99</v>
      </c>
      <c r="E15" s="25">
        <f t="shared" si="0"/>
        <v>80000</v>
      </c>
      <c r="F15" s="25">
        <f t="shared" si="1"/>
        <v>80000</v>
      </c>
      <c r="G15" s="25"/>
      <c r="H15" s="25">
        <v>80000</v>
      </c>
      <c r="I15" s="25"/>
      <c r="J15" s="47"/>
      <c r="K15" s="47"/>
      <c r="L15" s="47"/>
      <c r="M15" s="47"/>
      <c r="N15" s="47"/>
      <c r="O15" s="48"/>
      <c r="P15" s="48"/>
      <c r="Q15" s="48"/>
      <c r="R15" s="48"/>
    </row>
    <row r="16" spans="1:18" ht="12.75" customHeight="1">
      <c r="A16" s="24" t="s">
        <v>309</v>
      </c>
      <c r="B16" s="24">
        <v>204</v>
      </c>
      <c r="C16" s="24">
        <v>99</v>
      </c>
      <c r="D16" s="24">
        <v>1</v>
      </c>
      <c r="E16" s="25">
        <f t="shared" si="0"/>
        <v>178770</v>
      </c>
      <c r="F16" s="25">
        <f t="shared" si="1"/>
        <v>178770</v>
      </c>
      <c r="G16" s="25"/>
      <c r="H16" s="25">
        <v>178770</v>
      </c>
      <c r="I16" s="25"/>
      <c r="J16" s="47"/>
      <c r="K16" s="47"/>
      <c r="L16" s="47"/>
      <c r="M16" s="47"/>
      <c r="N16" s="47"/>
      <c r="O16" s="48"/>
      <c r="P16" s="48"/>
      <c r="Q16" s="48"/>
      <c r="R16" s="48"/>
    </row>
    <row r="17" spans="1:18" ht="12.75" customHeight="1">
      <c r="A17" s="24" t="s">
        <v>309</v>
      </c>
      <c r="B17" s="24">
        <v>201</v>
      </c>
      <c r="C17" s="24">
        <v>33</v>
      </c>
      <c r="D17" s="24">
        <v>99</v>
      </c>
      <c r="E17" s="25">
        <f t="shared" si="0"/>
        <v>580000</v>
      </c>
      <c r="F17" s="25">
        <f t="shared" si="1"/>
        <v>580000</v>
      </c>
      <c r="G17" s="25"/>
      <c r="H17" s="25">
        <v>580000</v>
      </c>
      <c r="I17" s="25"/>
      <c r="J17" s="47"/>
      <c r="K17" s="47"/>
      <c r="L17" s="47"/>
      <c r="M17" s="47"/>
      <c r="N17" s="47"/>
      <c r="O17" s="48"/>
      <c r="P17" s="48"/>
      <c r="Q17" s="48"/>
      <c r="R17" s="48"/>
    </row>
    <row r="18" spans="1:18" ht="12.75" customHeight="1">
      <c r="A18" s="24" t="s">
        <v>309</v>
      </c>
      <c r="B18" s="24">
        <v>201</v>
      </c>
      <c r="C18" s="24">
        <v>6</v>
      </c>
      <c r="D18" s="24">
        <v>99</v>
      </c>
      <c r="E18" s="25">
        <f t="shared" si="0"/>
        <v>50000</v>
      </c>
      <c r="F18" s="25">
        <f t="shared" si="1"/>
        <v>50000</v>
      </c>
      <c r="G18" s="25"/>
      <c r="H18" s="25">
        <v>50000</v>
      </c>
      <c r="I18" s="25"/>
      <c r="J18" s="47"/>
      <c r="K18" s="47"/>
      <c r="L18" s="47"/>
      <c r="M18" s="47"/>
      <c r="N18" s="47"/>
      <c r="O18" s="48"/>
      <c r="P18" s="48"/>
      <c r="Q18" s="48"/>
      <c r="R18" s="48"/>
    </row>
    <row r="19" spans="1:18" ht="12.75" customHeight="1">
      <c r="A19" s="24" t="s">
        <v>309</v>
      </c>
      <c r="B19" s="24" t="s">
        <v>310</v>
      </c>
      <c r="C19" s="24" t="s">
        <v>311</v>
      </c>
      <c r="D19" s="24" t="s">
        <v>312</v>
      </c>
      <c r="E19" s="25">
        <f t="shared" si="0"/>
        <v>3200000</v>
      </c>
      <c r="F19" s="25">
        <f t="shared" si="1"/>
        <v>3200000</v>
      </c>
      <c r="G19" s="25"/>
      <c r="H19" s="25">
        <v>3200000</v>
      </c>
      <c r="I19" s="25"/>
      <c r="J19" s="47"/>
      <c r="K19" s="47"/>
      <c r="L19" s="47"/>
      <c r="M19" s="47"/>
      <c r="N19" s="47"/>
      <c r="O19" s="48"/>
      <c r="P19" s="48"/>
      <c r="Q19" s="48"/>
      <c r="R19" s="48"/>
    </row>
    <row r="20" spans="1:18" ht="12.75" customHeight="1">
      <c r="A20" s="24" t="s">
        <v>309</v>
      </c>
      <c r="B20" s="24" t="s">
        <v>313</v>
      </c>
      <c r="C20" s="24" t="s">
        <v>314</v>
      </c>
      <c r="D20" s="24" t="s">
        <v>315</v>
      </c>
      <c r="E20" s="25">
        <f t="shared" si="0"/>
        <v>6090830</v>
      </c>
      <c r="F20" s="25">
        <f t="shared" si="1"/>
        <v>6090830</v>
      </c>
      <c r="G20" s="25"/>
      <c r="H20" s="25">
        <v>6090830</v>
      </c>
      <c r="I20" s="25"/>
      <c r="J20" s="47"/>
      <c r="K20" s="47"/>
      <c r="L20" s="47"/>
      <c r="M20" s="47"/>
      <c r="N20" s="47"/>
      <c r="O20" s="48"/>
      <c r="P20" s="48"/>
      <c r="Q20" s="48"/>
      <c r="R20" s="48"/>
    </row>
    <row r="21" spans="1:18" ht="12.75" customHeight="1">
      <c r="A21" s="24" t="s">
        <v>309</v>
      </c>
      <c r="B21" s="24" t="s">
        <v>316</v>
      </c>
      <c r="C21" s="24" t="s">
        <v>311</v>
      </c>
      <c r="D21" s="24" t="s">
        <v>317</v>
      </c>
      <c r="E21" s="25">
        <f t="shared" si="0"/>
        <v>4966580</v>
      </c>
      <c r="F21" s="25">
        <f t="shared" si="1"/>
        <v>4966580</v>
      </c>
      <c r="G21" s="25"/>
      <c r="H21" s="25">
        <v>4966580</v>
      </c>
      <c r="I21" s="25"/>
      <c r="J21" s="47"/>
      <c r="K21" s="47"/>
      <c r="L21" s="47"/>
      <c r="M21" s="47"/>
      <c r="N21" s="47"/>
      <c r="O21" s="48"/>
      <c r="P21" s="48"/>
      <c r="Q21" s="48"/>
      <c r="R21" s="48"/>
    </row>
    <row r="22" spans="1:18" ht="12.75" customHeight="1">
      <c r="A22" s="24" t="s">
        <v>309</v>
      </c>
      <c r="B22" s="24" t="s">
        <v>316</v>
      </c>
      <c r="C22" s="24">
        <v>99</v>
      </c>
      <c r="D22" s="24" t="s">
        <v>311</v>
      </c>
      <c r="E22" s="25">
        <f t="shared" si="0"/>
        <v>5329708</v>
      </c>
      <c r="F22" s="25">
        <f t="shared" si="1"/>
        <v>5329708</v>
      </c>
      <c r="G22" s="25"/>
      <c r="H22" s="25">
        <v>5329708</v>
      </c>
      <c r="I22" s="25"/>
      <c r="J22" s="47"/>
      <c r="K22" s="47"/>
      <c r="L22" s="47"/>
      <c r="M22" s="47"/>
      <c r="N22" s="47"/>
      <c r="O22" s="48"/>
      <c r="P22" s="48"/>
      <c r="Q22" s="48"/>
      <c r="R22" s="48"/>
    </row>
    <row r="23" spans="1:18" ht="12.75" customHeight="1">
      <c r="A23" s="24" t="s">
        <v>309</v>
      </c>
      <c r="B23" s="24">
        <v>204</v>
      </c>
      <c r="C23" s="24">
        <v>99</v>
      </c>
      <c r="D23" s="24">
        <v>1</v>
      </c>
      <c r="E23" s="25">
        <f t="shared" si="0"/>
        <v>568000</v>
      </c>
      <c r="F23" s="25">
        <f t="shared" si="1"/>
        <v>568000</v>
      </c>
      <c r="G23" s="25"/>
      <c r="H23" s="25">
        <v>568000</v>
      </c>
      <c r="I23" s="25"/>
      <c r="J23" s="47"/>
      <c r="K23" s="47"/>
      <c r="L23" s="47"/>
      <c r="M23" s="47"/>
      <c r="N23" s="47"/>
      <c r="O23" s="48"/>
      <c r="P23" s="48"/>
      <c r="Q23" s="48"/>
      <c r="R23" s="48"/>
    </row>
    <row r="24" spans="1:18" ht="12.75" customHeight="1">
      <c r="A24" s="24" t="s">
        <v>309</v>
      </c>
      <c r="B24" s="24">
        <v>204</v>
      </c>
      <c r="C24" s="24">
        <v>99</v>
      </c>
      <c r="D24" s="24">
        <v>1</v>
      </c>
      <c r="E24" s="25">
        <f t="shared" si="0"/>
        <v>981200</v>
      </c>
      <c r="F24" s="25">
        <f t="shared" si="1"/>
        <v>981200</v>
      </c>
      <c r="G24" s="25"/>
      <c r="H24" s="25">
        <v>981200</v>
      </c>
      <c r="I24" s="25"/>
      <c r="J24" s="47"/>
      <c r="K24" s="47"/>
      <c r="L24" s="47"/>
      <c r="M24" s="47"/>
      <c r="N24" s="47"/>
      <c r="O24" s="48"/>
      <c r="P24" s="48"/>
      <c r="Q24" s="48"/>
      <c r="R24" s="48"/>
    </row>
    <row r="25" spans="1:18" ht="12.75" customHeight="1">
      <c r="A25" s="24" t="s">
        <v>309</v>
      </c>
      <c r="B25" s="24">
        <v>204</v>
      </c>
      <c r="C25" s="24">
        <v>99</v>
      </c>
      <c r="D25" s="24">
        <v>1</v>
      </c>
      <c r="E25" s="25">
        <f t="shared" si="0"/>
        <v>198600</v>
      </c>
      <c r="F25" s="25">
        <f t="shared" si="1"/>
        <v>198600</v>
      </c>
      <c r="G25" s="25"/>
      <c r="H25" s="25">
        <v>198600</v>
      </c>
      <c r="I25" s="25"/>
      <c r="J25" s="47"/>
      <c r="K25" s="47"/>
      <c r="L25" s="47"/>
      <c r="M25" s="47"/>
      <c r="N25" s="47"/>
      <c r="O25" s="48"/>
      <c r="P25" s="48"/>
      <c r="Q25" s="48"/>
      <c r="R25" s="48"/>
    </row>
    <row r="26" spans="1:18" ht="12.75" customHeight="1">
      <c r="A26" s="24" t="s">
        <v>309</v>
      </c>
      <c r="B26" s="24">
        <v>204</v>
      </c>
      <c r="C26" s="24">
        <v>99</v>
      </c>
      <c r="D26" s="24">
        <v>1</v>
      </c>
      <c r="E26" s="25">
        <f t="shared" si="0"/>
        <v>50000</v>
      </c>
      <c r="F26" s="25">
        <f t="shared" si="1"/>
        <v>50000</v>
      </c>
      <c r="G26" s="25"/>
      <c r="H26" s="25">
        <v>50000</v>
      </c>
      <c r="I26" s="25"/>
      <c r="J26" s="47"/>
      <c r="K26" s="47"/>
      <c r="L26" s="47"/>
      <c r="M26" s="47"/>
      <c r="N26" s="47"/>
      <c r="O26" s="48"/>
      <c r="P26" s="48"/>
      <c r="Q26" s="48"/>
      <c r="R26" s="48"/>
    </row>
    <row r="27" spans="1:18" ht="12.75" customHeight="1">
      <c r="A27" s="24" t="s">
        <v>309</v>
      </c>
      <c r="B27" s="24">
        <v>212</v>
      </c>
      <c r="C27" s="24">
        <v>1</v>
      </c>
      <c r="D27" s="24">
        <v>99</v>
      </c>
      <c r="E27" s="25">
        <f t="shared" si="0"/>
        <v>60624200</v>
      </c>
      <c r="F27" s="25">
        <f t="shared" si="1"/>
        <v>60624200</v>
      </c>
      <c r="G27" s="25"/>
      <c r="H27" s="25">
        <v>60624200</v>
      </c>
      <c r="I27" s="25"/>
      <c r="J27" s="47"/>
      <c r="K27" s="47"/>
      <c r="L27" s="47"/>
      <c r="M27" s="47"/>
      <c r="N27" s="47"/>
      <c r="O27" s="48"/>
      <c r="P27" s="48"/>
      <c r="Q27" s="48"/>
      <c r="R27" s="48"/>
    </row>
    <row r="28" spans="1:18" ht="12.75" customHeight="1">
      <c r="A28" s="24" t="s">
        <v>309</v>
      </c>
      <c r="B28" s="24">
        <v>212</v>
      </c>
      <c r="C28" s="24">
        <v>5</v>
      </c>
      <c r="D28" s="24">
        <v>1</v>
      </c>
      <c r="E28" s="25">
        <f t="shared" si="0"/>
        <v>4000000</v>
      </c>
      <c r="F28" s="25">
        <f t="shared" si="1"/>
        <v>4000000</v>
      </c>
      <c r="G28" s="25"/>
      <c r="H28" s="25">
        <v>4000000</v>
      </c>
      <c r="I28" s="25"/>
      <c r="J28" s="47"/>
      <c r="K28" s="47"/>
      <c r="L28" s="47"/>
      <c r="M28" s="47"/>
      <c r="N28" s="47"/>
      <c r="O28" s="48"/>
      <c r="P28" s="48"/>
      <c r="Q28" s="48"/>
      <c r="R28" s="48"/>
    </row>
    <row r="29" spans="1:18" ht="12.75" customHeight="1">
      <c r="A29" s="24" t="s">
        <v>309</v>
      </c>
      <c r="B29" s="24">
        <v>207</v>
      </c>
      <c r="C29" s="24">
        <v>1</v>
      </c>
      <c r="D29" s="24">
        <v>9</v>
      </c>
      <c r="E29" s="25">
        <f t="shared" si="0"/>
        <v>100000</v>
      </c>
      <c r="F29" s="25">
        <f t="shared" si="1"/>
        <v>100000</v>
      </c>
      <c r="G29" s="25"/>
      <c r="H29" s="25">
        <v>100000</v>
      </c>
      <c r="I29" s="25"/>
      <c r="J29" s="47"/>
      <c r="K29" s="47"/>
      <c r="L29" s="47"/>
      <c r="M29" s="47"/>
      <c r="N29" s="47"/>
      <c r="O29" s="48"/>
      <c r="P29" s="48"/>
      <c r="Q29" s="48"/>
      <c r="R29" s="48"/>
    </row>
    <row r="30" spans="1:18" ht="12.75" customHeight="1">
      <c r="A30" s="24" t="s">
        <v>309</v>
      </c>
      <c r="B30" s="24">
        <v>208</v>
      </c>
      <c r="C30" s="24">
        <v>2</v>
      </c>
      <c r="D30" s="24">
        <v>8</v>
      </c>
      <c r="E30" s="25">
        <f t="shared" si="0"/>
        <v>733680</v>
      </c>
      <c r="F30" s="25">
        <f t="shared" si="1"/>
        <v>733680</v>
      </c>
      <c r="G30" s="25"/>
      <c r="H30" s="25">
        <v>733680</v>
      </c>
      <c r="I30" s="25"/>
      <c r="J30" s="47"/>
      <c r="K30" s="47"/>
      <c r="L30" s="47"/>
      <c r="M30" s="47"/>
      <c r="N30" s="47"/>
      <c r="O30" s="48"/>
      <c r="P30" s="48"/>
      <c r="Q30" s="48"/>
      <c r="R30" s="48"/>
    </row>
    <row r="31" spans="1:18" ht="12.75" customHeight="1">
      <c r="A31" s="24" t="s">
        <v>309</v>
      </c>
      <c r="B31" s="24">
        <v>208</v>
      </c>
      <c r="C31" s="24">
        <v>2</v>
      </c>
      <c r="D31" s="24">
        <v>99</v>
      </c>
      <c r="E31" s="25">
        <f t="shared" si="0"/>
        <v>112800</v>
      </c>
      <c r="F31" s="25">
        <f t="shared" si="1"/>
        <v>112800</v>
      </c>
      <c r="G31" s="25"/>
      <c r="H31" s="25">
        <v>112800</v>
      </c>
      <c r="I31" s="25"/>
      <c r="J31" s="47"/>
      <c r="K31" s="47"/>
      <c r="L31" s="47"/>
      <c r="M31" s="47"/>
      <c r="N31" s="47"/>
      <c r="O31" s="48"/>
      <c r="P31" s="48"/>
      <c r="Q31" s="48"/>
      <c r="R31" s="48"/>
    </row>
    <row r="32" spans="1:18" ht="12.75" customHeight="1">
      <c r="A32" s="24" t="s">
        <v>309</v>
      </c>
      <c r="B32" s="24">
        <v>210</v>
      </c>
      <c r="C32" s="24">
        <v>7</v>
      </c>
      <c r="D32" s="24">
        <v>17</v>
      </c>
      <c r="E32" s="25">
        <f t="shared" si="0"/>
        <v>1345000</v>
      </c>
      <c r="F32" s="25">
        <f t="shared" si="1"/>
        <v>1345000</v>
      </c>
      <c r="G32" s="25"/>
      <c r="H32" s="25">
        <v>1345000</v>
      </c>
      <c r="I32" s="25"/>
      <c r="J32" s="47"/>
      <c r="K32" s="47"/>
      <c r="L32" s="47"/>
      <c r="M32" s="47"/>
      <c r="N32" s="47"/>
      <c r="O32" s="48"/>
      <c r="P32" s="48"/>
      <c r="Q32" s="48"/>
      <c r="R32" s="48"/>
    </row>
    <row r="33" spans="1:18" ht="12.75" customHeight="1">
      <c r="A33" s="24" t="s">
        <v>309</v>
      </c>
      <c r="B33" s="24">
        <v>210</v>
      </c>
      <c r="C33" s="24">
        <v>3</v>
      </c>
      <c r="D33" s="24">
        <v>2</v>
      </c>
      <c r="E33" s="25">
        <f t="shared" si="0"/>
        <v>400000</v>
      </c>
      <c r="F33" s="25">
        <f t="shared" si="1"/>
        <v>400000</v>
      </c>
      <c r="G33" s="25"/>
      <c r="H33" s="25">
        <v>400000</v>
      </c>
      <c r="I33" s="25"/>
      <c r="J33" s="47"/>
      <c r="K33" s="47"/>
      <c r="L33" s="47"/>
      <c r="M33" s="47"/>
      <c r="N33" s="47"/>
      <c r="O33" s="48"/>
      <c r="P33" s="48"/>
      <c r="Q33" s="48"/>
      <c r="R33" s="48"/>
    </row>
    <row r="34" spans="1:18" ht="12.75" customHeight="1">
      <c r="A34" s="24" t="s">
        <v>309</v>
      </c>
      <c r="B34" s="24">
        <v>210</v>
      </c>
      <c r="C34" s="24">
        <v>1</v>
      </c>
      <c r="D34" s="24">
        <v>99</v>
      </c>
      <c r="E34" s="25">
        <f t="shared" si="0"/>
        <v>956400</v>
      </c>
      <c r="F34" s="25">
        <f t="shared" si="1"/>
        <v>956400</v>
      </c>
      <c r="G34" s="25"/>
      <c r="H34" s="25">
        <v>956400</v>
      </c>
      <c r="I34" s="25"/>
      <c r="J34" s="47"/>
      <c r="K34" s="47"/>
      <c r="L34" s="47"/>
      <c r="M34" s="47"/>
      <c r="N34" s="47"/>
      <c r="O34" s="48"/>
      <c r="P34" s="48"/>
      <c r="Q34" s="48"/>
      <c r="R34" s="48"/>
    </row>
    <row r="35" spans="1:18" ht="12.75" customHeight="1">
      <c r="A35" s="24" t="s">
        <v>309</v>
      </c>
      <c r="B35" s="24">
        <v>215</v>
      </c>
      <c r="C35" s="24">
        <v>8</v>
      </c>
      <c r="D35" s="24">
        <v>99</v>
      </c>
      <c r="E35" s="25">
        <f t="shared" si="0"/>
        <v>180000</v>
      </c>
      <c r="F35" s="25">
        <f t="shared" si="1"/>
        <v>180000</v>
      </c>
      <c r="G35" s="25"/>
      <c r="H35" s="25">
        <v>180000</v>
      </c>
      <c r="I35" s="25"/>
      <c r="J35" s="47"/>
      <c r="K35" s="47"/>
      <c r="L35" s="47"/>
      <c r="M35" s="47"/>
      <c r="N35" s="47"/>
      <c r="O35" s="48"/>
      <c r="P35" s="48"/>
      <c r="Q35" s="48"/>
      <c r="R35" s="48"/>
    </row>
    <row r="36" spans="1:18" ht="12.75" customHeight="1">
      <c r="A36" s="24" t="s">
        <v>309</v>
      </c>
      <c r="B36" s="24">
        <v>215</v>
      </c>
      <c r="C36" s="24">
        <v>8</v>
      </c>
      <c r="D36" s="24">
        <v>99</v>
      </c>
      <c r="E36" s="25">
        <f t="shared" si="0"/>
        <v>480300</v>
      </c>
      <c r="F36" s="25">
        <f t="shared" si="1"/>
        <v>480300</v>
      </c>
      <c r="G36" s="25"/>
      <c r="H36" s="25">
        <v>480300</v>
      </c>
      <c r="I36" s="25"/>
      <c r="J36" s="47"/>
      <c r="K36" s="47"/>
      <c r="L36" s="47"/>
      <c r="M36" s="47"/>
      <c r="N36" s="47"/>
      <c r="O36" s="48"/>
      <c r="P36" s="48"/>
      <c r="Q36" s="48"/>
      <c r="R36" s="48"/>
    </row>
    <row r="37" spans="1:18" ht="12.75" customHeight="1">
      <c r="A37" s="24" t="s">
        <v>309</v>
      </c>
      <c r="B37" s="24">
        <v>213</v>
      </c>
      <c r="C37" s="24">
        <v>3</v>
      </c>
      <c r="D37" s="24">
        <v>99</v>
      </c>
      <c r="E37" s="25">
        <f t="shared" si="0"/>
        <v>3740900</v>
      </c>
      <c r="F37" s="25">
        <f t="shared" si="1"/>
        <v>3740900</v>
      </c>
      <c r="G37" s="25"/>
      <c r="H37" s="25">
        <v>3740900</v>
      </c>
      <c r="I37" s="25"/>
      <c r="J37" s="47"/>
      <c r="K37" s="47"/>
      <c r="L37" s="47"/>
      <c r="M37" s="47"/>
      <c r="N37" s="47"/>
      <c r="O37" s="48"/>
      <c r="P37" s="48"/>
      <c r="Q37" s="48"/>
      <c r="R37" s="48"/>
    </row>
    <row r="38" spans="1:18" ht="12.75" customHeight="1">
      <c r="A38" s="24" t="s">
        <v>309</v>
      </c>
      <c r="B38" s="24">
        <v>213</v>
      </c>
      <c r="C38" s="24">
        <v>1</v>
      </c>
      <c r="D38" s="24">
        <v>99</v>
      </c>
      <c r="E38" s="25">
        <f t="shared" si="0"/>
        <v>4764500</v>
      </c>
      <c r="F38" s="25">
        <f t="shared" si="1"/>
        <v>4764500</v>
      </c>
      <c r="G38" s="25"/>
      <c r="H38" s="25">
        <v>4764500</v>
      </c>
      <c r="I38" s="25"/>
      <c r="J38" s="47"/>
      <c r="K38" s="47"/>
      <c r="L38" s="47"/>
      <c r="M38" s="47"/>
      <c r="N38" s="47"/>
      <c r="O38" s="48"/>
      <c r="P38" s="48"/>
      <c r="Q38" s="48"/>
      <c r="R38" s="48"/>
    </row>
    <row r="39" spans="1:18" ht="12.75" customHeight="1">
      <c r="A39" s="24" t="s">
        <v>309</v>
      </c>
      <c r="B39" s="24">
        <v>213</v>
      </c>
      <c r="C39" s="24">
        <v>1</v>
      </c>
      <c r="D39" s="24">
        <v>35</v>
      </c>
      <c r="E39" s="25">
        <f t="shared" si="0"/>
        <v>3142500</v>
      </c>
      <c r="F39" s="25">
        <f t="shared" si="1"/>
        <v>3142500</v>
      </c>
      <c r="G39" s="25"/>
      <c r="H39" s="25">
        <v>3142500</v>
      </c>
      <c r="I39" s="25"/>
      <c r="J39" s="47"/>
      <c r="K39" s="47"/>
      <c r="L39" s="47"/>
      <c r="M39" s="47"/>
      <c r="N39" s="47"/>
      <c r="O39" s="48"/>
      <c r="P39" s="48"/>
      <c r="Q39" s="48"/>
      <c r="R39" s="48"/>
    </row>
    <row r="40" spans="1:18" ht="12.75" customHeight="1">
      <c r="A40" s="24" t="s">
        <v>309</v>
      </c>
      <c r="B40" s="24">
        <v>211</v>
      </c>
      <c r="C40" s="24">
        <v>4</v>
      </c>
      <c r="D40" s="24">
        <v>2</v>
      </c>
      <c r="E40" s="25">
        <f t="shared" si="0"/>
        <v>860436</v>
      </c>
      <c r="F40" s="25">
        <f t="shared" si="1"/>
        <v>860436</v>
      </c>
      <c r="G40" s="25"/>
      <c r="H40" s="25">
        <v>860436</v>
      </c>
      <c r="I40" s="25"/>
      <c r="J40" s="47"/>
      <c r="K40" s="47"/>
      <c r="L40" s="47"/>
      <c r="M40" s="47"/>
      <c r="N40" s="47"/>
      <c r="O40" s="48"/>
      <c r="P40" s="48"/>
      <c r="Q40" s="48"/>
      <c r="R40" s="48"/>
    </row>
    <row r="41" spans="1:18" ht="12.75" customHeight="1">
      <c r="A41" s="24" t="s">
        <v>309</v>
      </c>
      <c r="B41" s="24">
        <v>208</v>
      </c>
      <c r="C41" s="24">
        <v>1</v>
      </c>
      <c r="D41" s="24">
        <v>4</v>
      </c>
      <c r="E41" s="25">
        <f t="shared" si="0"/>
        <v>65000</v>
      </c>
      <c r="F41" s="25">
        <f t="shared" si="1"/>
        <v>65000</v>
      </c>
      <c r="G41" s="25"/>
      <c r="H41" s="25">
        <v>65000</v>
      </c>
      <c r="I41" s="25"/>
      <c r="J41" s="47"/>
      <c r="K41" s="47"/>
      <c r="L41" s="47"/>
      <c r="M41" s="47"/>
      <c r="N41" s="47"/>
      <c r="O41" s="48"/>
      <c r="P41" s="48"/>
      <c r="Q41" s="48"/>
      <c r="R41" s="48"/>
    </row>
    <row r="42" spans="1:18" ht="12.75" customHeight="1">
      <c r="A42" s="24" t="s">
        <v>309</v>
      </c>
      <c r="B42" s="24">
        <v>208</v>
      </c>
      <c r="C42" s="24">
        <v>1</v>
      </c>
      <c r="D42" s="24">
        <v>99</v>
      </c>
      <c r="E42" s="25">
        <f t="shared" si="0"/>
        <v>1800000</v>
      </c>
      <c r="F42" s="25">
        <f t="shared" si="1"/>
        <v>1800000</v>
      </c>
      <c r="G42" s="25"/>
      <c r="H42" s="25">
        <v>1800000</v>
      </c>
      <c r="I42" s="25"/>
      <c r="J42" s="47"/>
      <c r="K42" s="47"/>
      <c r="L42" s="47"/>
      <c r="M42" s="47"/>
      <c r="N42" s="47"/>
      <c r="O42" s="48"/>
      <c r="P42" s="48"/>
      <c r="Q42" s="48"/>
      <c r="R42" s="48"/>
    </row>
    <row r="43" spans="1:18" ht="12.75" customHeight="1">
      <c r="A43" s="24" t="s">
        <v>309</v>
      </c>
      <c r="B43" s="24">
        <v>208</v>
      </c>
      <c r="C43" s="24">
        <v>2</v>
      </c>
      <c r="D43" s="24">
        <v>99</v>
      </c>
      <c r="E43" s="25">
        <f t="shared" si="0"/>
        <v>100000</v>
      </c>
      <c r="F43" s="25">
        <f t="shared" si="1"/>
        <v>100000</v>
      </c>
      <c r="G43" s="25"/>
      <c r="H43" s="25">
        <v>100000</v>
      </c>
      <c r="I43" s="25"/>
      <c r="J43" s="47"/>
      <c r="K43" s="47"/>
      <c r="L43" s="47"/>
      <c r="M43" s="47"/>
      <c r="N43" s="47"/>
      <c r="O43" s="48"/>
      <c r="P43" s="48"/>
      <c r="Q43" s="48"/>
      <c r="R43" s="48"/>
    </row>
    <row r="44" spans="1:18" ht="12.75" customHeight="1">
      <c r="A44" s="24" t="s">
        <v>309</v>
      </c>
      <c r="B44" s="24" t="s">
        <v>313</v>
      </c>
      <c r="C44" s="24" t="s">
        <v>312</v>
      </c>
      <c r="D44" s="24" t="s">
        <v>312</v>
      </c>
      <c r="E44" s="25">
        <f t="shared" si="0"/>
        <v>160000</v>
      </c>
      <c r="F44" s="25">
        <f t="shared" si="1"/>
        <v>160000</v>
      </c>
      <c r="G44" s="25"/>
      <c r="H44" s="25">
        <v>160000</v>
      </c>
      <c r="I44" s="25"/>
      <c r="J44" s="47"/>
      <c r="K44" s="47"/>
      <c r="L44" s="47"/>
      <c r="M44" s="47"/>
      <c r="N44" s="47"/>
      <c r="O44" s="48"/>
      <c r="P44" s="48"/>
      <c r="Q44" s="48"/>
      <c r="R44" s="48"/>
    </row>
    <row r="45" spans="1:18" ht="12.75" customHeight="1">
      <c r="A45" s="24" t="s">
        <v>309</v>
      </c>
      <c r="B45" s="24" t="s">
        <v>313</v>
      </c>
      <c r="C45" s="24" t="s">
        <v>318</v>
      </c>
      <c r="D45" s="24" t="s">
        <v>312</v>
      </c>
      <c r="E45" s="25">
        <f t="shared" si="0"/>
        <v>383400</v>
      </c>
      <c r="F45" s="25">
        <f t="shared" si="1"/>
        <v>383400</v>
      </c>
      <c r="G45" s="25"/>
      <c r="H45" s="25">
        <v>383400</v>
      </c>
      <c r="I45" s="25"/>
      <c r="J45" s="47"/>
      <c r="K45" s="47"/>
      <c r="L45" s="47"/>
      <c r="M45" s="47"/>
      <c r="N45" s="47"/>
      <c r="O45" s="48"/>
      <c r="P45" s="48"/>
      <c r="Q45" s="48"/>
      <c r="R45" s="48"/>
    </row>
    <row r="46" spans="1:18" ht="12.75" customHeight="1">
      <c r="A46" s="24" t="s">
        <v>309</v>
      </c>
      <c r="B46" s="24">
        <v>212</v>
      </c>
      <c r="C46" s="24">
        <v>1</v>
      </c>
      <c r="D46" s="24">
        <v>4</v>
      </c>
      <c r="E46" s="25">
        <f t="shared" si="0"/>
        <v>335870</v>
      </c>
      <c r="F46" s="25">
        <f t="shared" si="1"/>
        <v>335870</v>
      </c>
      <c r="G46" s="25"/>
      <c r="H46" s="25">
        <v>335870</v>
      </c>
      <c r="I46" s="25"/>
      <c r="J46" s="47"/>
      <c r="K46" s="47"/>
      <c r="L46" s="47"/>
      <c r="M46" s="47"/>
      <c r="N46" s="47"/>
      <c r="O46" s="48"/>
      <c r="P46" s="48"/>
      <c r="Q46" s="48"/>
      <c r="R46" s="48"/>
    </row>
    <row r="47" spans="1:18" ht="12.75" customHeight="1">
      <c r="A47" s="24" t="s">
        <v>309</v>
      </c>
      <c r="B47" s="24">
        <v>212</v>
      </c>
      <c r="C47" s="24">
        <v>1</v>
      </c>
      <c r="D47" s="24">
        <v>4</v>
      </c>
      <c r="E47" s="25">
        <f t="shared" si="0"/>
        <v>1500000</v>
      </c>
      <c r="F47" s="25">
        <f t="shared" si="1"/>
        <v>1500000</v>
      </c>
      <c r="G47" s="25"/>
      <c r="H47" s="25">
        <v>1500000</v>
      </c>
      <c r="I47" s="25"/>
      <c r="J47" s="47"/>
      <c r="K47" s="47"/>
      <c r="L47" s="47"/>
      <c r="M47" s="47"/>
      <c r="N47" s="47"/>
      <c r="O47" s="48"/>
      <c r="P47" s="48"/>
      <c r="Q47" s="48"/>
      <c r="R47" s="48"/>
    </row>
    <row r="48" spans="1:18" ht="12.75" customHeight="1">
      <c r="A48" s="24" t="s">
        <v>309</v>
      </c>
      <c r="B48" s="24">
        <v>212</v>
      </c>
      <c r="C48" s="24">
        <v>1</v>
      </c>
      <c r="D48" s="24">
        <v>4</v>
      </c>
      <c r="E48" s="25">
        <f t="shared" si="0"/>
        <v>892000</v>
      </c>
      <c r="F48" s="25">
        <f t="shared" si="1"/>
        <v>892000</v>
      </c>
      <c r="G48" s="25"/>
      <c r="H48" s="25">
        <v>892000</v>
      </c>
      <c r="I48" s="25"/>
      <c r="J48" s="47"/>
      <c r="K48" s="47"/>
      <c r="L48" s="47"/>
      <c r="M48" s="47"/>
      <c r="N48" s="47"/>
      <c r="O48" s="48"/>
      <c r="P48" s="48"/>
      <c r="Q48" s="48"/>
      <c r="R48" s="48"/>
    </row>
    <row r="49" spans="1:18" ht="12.75" customHeight="1">
      <c r="A49" s="24" t="s">
        <v>309</v>
      </c>
      <c r="B49" s="24">
        <v>205</v>
      </c>
      <c r="C49" s="24">
        <v>2</v>
      </c>
      <c r="D49" s="24">
        <v>1</v>
      </c>
      <c r="E49" s="25">
        <f t="shared" si="0"/>
        <v>100000</v>
      </c>
      <c r="F49" s="25">
        <f t="shared" si="1"/>
        <v>100000</v>
      </c>
      <c r="G49" s="25"/>
      <c r="H49" s="25">
        <v>100000</v>
      </c>
      <c r="I49" s="25"/>
      <c r="J49" s="47"/>
      <c r="K49" s="47"/>
      <c r="L49" s="47"/>
      <c r="M49" s="47"/>
      <c r="N49" s="47"/>
      <c r="O49" s="48"/>
      <c r="P49" s="48"/>
      <c r="Q49" s="48"/>
      <c r="R49" s="48"/>
    </row>
    <row r="50" spans="1:18" ht="12.75" customHeight="1">
      <c r="A50" s="24" t="s">
        <v>309</v>
      </c>
      <c r="B50" s="24">
        <v>205</v>
      </c>
      <c r="C50" s="24">
        <v>4</v>
      </c>
      <c r="D50" s="24">
        <v>3</v>
      </c>
      <c r="E50" s="25">
        <f t="shared" si="0"/>
        <v>100000</v>
      </c>
      <c r="F50" s="25">
        <f t="shared" si="1"/>
        <v>100000</v>
      </c>
      <c r="G50" s="25"/>
      <c r="H50" s="25">
        <v>100000</v>
      </c>
      <c r="I50" s="25"/>
      <c r="J50" s="47"/>
      <c r="K50" s="47"/>
      <c r="L50" s="47"/>
      <c r="M50" s="47"/>
      <c r="N50" s="47"/>
      <c r="O50" s="48"/>
      <c r="P50" s="48"/>
      <c r="Q50" s="48"/>
      <c r="R50" s="48"/>
    </row>
    <row r="51" spans="1:18" ht="12.75" customHeight="1">
      <c r="A51" s="24" t="s">
        <v>309</v>
      </c>
      <c r="B51" s="24">
        <v>212</v>
      </c>
      <c r="C51" s="24">
        <v>99</v>
      </c>
      <c r="D51" s="24">
        <v>99</v>
      </c>
      <c r="E51" s="25">
        <f t="shared" si="0"/>
        <v>8463800</v>
      </c>
      <c r="F51" s="25">
        <f t="shared" si="1"/>
        <v>8463800</v>
      </c>
      <c r="G51" s="25"/>
      <c r="H51" s="25">
        <v>8463800</v>
      </c>
      <c r="I51" s="25"/>
      <c r="J51" s="47"/>
      <c r="K51" s="47"/>
      <c r="L51" s="47"/>
      <c r="M51" s="47"/>
      <c r="N51" s="47"/>
      <c r="O51" s="48"/>
      <c r="P51" s="48"/>
      <c r="Q51" s="48"/>
      <c r="R51" s="48"/>
    </row>
    <row r="52" spans="1:18" ht="12.75" customHeight="1">
      <c r="A52" s="24" t="s">
        <v>309</v>
      </c>
      <c r="B52" s="24">
        <v>208</v>
      </c>
      <c r="C52" s="24">
        <v>8</v>
      </c>
      <c r="D52" s="24">
        <v>1</v>
      </c>
      <c r="E52" s="25">
        <f t="shared" si="0"/>
        <v>2103</v>
      </c>
      <c r="F52" s="25">
        <f t="shared" si="1"/>
        <v>2103</v>
      </c>
      <c r="G52" s="25"/>
      <c r="H52" s="25">
        <v>2103</v>
      </c>
      <c r="I52" s="25"/>
      <c r="J52" s="47"/>
      <c r="K52" s="47"/>
      <c r="L52" s="47"/>
      <c r="M52" s="47"/>
      <c r="N52" s="47"/>
      <c r="O52" s="48"/>
      <c r="P52" s="48"/>
      <c r="Q52" s="48"/>
      <c r="R52" s="48"/>
    </row>
    <row r="53" spans="1:18" ht="12.75" customHeight="1">
      <c r="A53" s="24" t="s">
        <v>309</v>
      </c>
      <c r="B53" s="24">
        <v>208</v>
      </c>
      <c r="C53" s="24">
        <v>8</v>
      </c>
      <c r="D53" s="24">
        <v>2</v>
      </c>
      <c r="E53" s="25">
        <f t="shared" si="0"/>
        <v>10736</v>
      </c>
      <c r="F53" s="25">
        <f t="shared" si="1"/>
        <v>10736</v>
      </c>
      <c r="G53" s="25"/>
      <c r="H53" s="25">
        <v>10736</v>
      </c>
      <c r="I53" s="25"/>
      <c r="J53" s="47"/>
      <c r="K53" s="47"/>
      <c r="L53" s="47"/>
      <c r="M53" s="47"/>
      <c r="N53" s="47"/>
      <c r="O53" s="48"/>
      <c r="P53" s="48"/>
      <c r="Q53" s="48"/>
      <c r="R53" s="48"/>
    </row>
    <row r="54" spans="1:18" ht="12.75" customHeight="1">
      <c r="A54" s="24" t="s">
        <v>309</v>
      </c>
      <c r="B54" s="24">
        <v>208</v>
      </c>
      <c r="C54" s="24">
        <v>8</v>
      </c>
      <c r="D54" s="24">
        <v>3</v>
      </c>
      <c r="E54" s="25">
        <f t="shared" si="0"/>
        <v>29270</v>
      </c>
      <c r="F54" s="25">
        <f t="shared" si="1"/>
        <v>29270</v>
      </c>
      <c r="G54" s="25"/>
      <c r="H54" s="25">
        <v>29270</v>
      </c>
      <c r="I54" s="25"/>
      <c r="J54" s="47"/>
      <c r="K54" s="47"/>
      <c r="L54" s="47"/>
      <c r="M54" s="47"/>
      <c r="N54" s="47"/>
      <c r="O54" s="48"/>
      <c r="P54" s="48"/>
      <c r="Q54" s="48"/>
      <c r="R54" s="48"/>
    </row>
    <row r="55" spans="1:18" ht="12.75" customHeight="1">
      <c r="A55" s="24" t="s">
        <v>309</v>
      </c>
      <c r="B55" s="24">
        <v>208</v>
      </c>
      <c r="C55" s="24">
        <v>8</v>
      </c>
      <c r="D55" s="24">
        <v>6</v>
      </c>
      <c r="E55" s="25">
        <f t="shared" si="0"/>
        <v>3866</v>
      </c>
      <c r="F55" s="25">
        <f t="shared" si="1"/>
        <v>3866</v>
      </c>
      <c r="G55" s="25"/>
      <c r="H55" s="25">
        <v>3866</v>
      </c>
      <c r="I55" s="25"/>
      <c r="J55" s="47"/>
      <c r="K55" s="47"/>
      <c r="L55" s="47"/>
      <c r="M55" s="47"/>
      <c r="N55" s="47"/>
      <c r="O55" s="48"/>
      <c r="P55" s="48"/>
      <c r="Q55" s="48"/>
      <c r="R55" s="48"/>
    </row>
    <row r="56" spans="1:18" ht="12.75" customHeight="1">
      <c r="A56" s="24" t="s">
        <v>309</v>
      </c>
      <c r="B56" s="24">
        <v>208</v>
      </c>
      <c r="C56" s="24">
        <v>19</v>
      </c>
      <c r="D56" s="24">
        <v>1</v>
      </c>
      <c r="E56" s="25">
        <f t="shared" si="0"/>
        <v>31789</v>
      </c>
      <c r="F56" s="25">
        <f t="shared" si="1"/>
        <v>31789</v>
      </c>
      <c r="G56" s="25"/>
      <c r="H56" s="25">
        <v>31789</v>
      </c>
      <c r="I56" s="25"/>
      <c r="J56" s="47"/>
      <c r="K56" s="47"/>
      <c r="L56" s="47"/>
      <c r="M56" s="47"/>
      <c r="N56" s="47"/>
      <c r="O56" s="48"/>
      <c r="P56" s="48"/>
      <c r="Q56" s="48"/>
      <c r="R56" s="48"/>
    </row>
    <row r="57" spans="1:18" ht="12.75" customHeight="1">
      <c r="A57" s="24" t="s">
        <v>309</v>
      </c>
      <c r="B57" s="24">
        <v>208</v>
      </c>
      <c r="C57" s="24">
        <v>19</v>
      </c>
      <c r="D57" s="24">
        <v>2</v>
      </c>
      <c r="E57" s="25">
        <f t="shared" si="0"/>
        <v>28101</v>
      </c>
      <c r="F57" s="25">
        <f t="shared" si="1"/>
        <v>28101</v>
      </c>
      <c r="G57" s="25"/>
      <c r="H57" s="25">
        <v>28101</v>
      </c>
      <c r="I57" s="25"/>
      <c r="J57" s="47"/>
      <c r="K57" s="47"/>
      <c r="L57" s="47"/>
      <c r="M57" s="47"/>
      <c r="N57" s="47"/>
      <c r="O57" s="48"/>
      <c r="P57" s="48"/>
      <c r="Q57" s="48"/>
      <c r="R57" s="48"/>
    </row>
    <row r="58" spans="1:18" ht="12.75" customHeight="1">
      <c r="A58" s="24" t="s">
        <v>309</v>
      </c>
      <c r="B58" s="24">
        <v>208</v>
      </c>
      <c r="C58" s="24">
        <v>21</v>
      </c>
      <c r="D58" s="24">
        <v>1</v>
      </c>
      <c r="E58" s="25">
        <f t="shared" si="0"/>
        <v>1870</v>
      </c>
      <c r="F58" s="25">
        <f t="shared" si="1"/>
        <v>1870</v>
      </c>
      <c r="G58" s="25"/>
      <c r="H58" s="25">
        <v>1870</v>
      </c>
      <c r="I58" s="25"/>
      <c r="J58" s="47"/>
      <c r="K58" s="47"/>
      <c r="L58" s="47"/>
      <c r="M58" s="47"/>
      <c r="N58" s="47"/>
      <c r="O58" s="48"/>
      <c r="P58" s="48"/>
      <c r="Q58" s="48"/>
      <c r="R58" s="48"/>
    </row>
    <row r="59" spans="1:18" ht="12.75" customHeight="1">
      <c r="A59" s="24" t="s">
        <v>309</v>
      </c>
      <c r="B59" s="24">
        <v>208</v>
      </c>
      <c r="C59" s="24">
        <v>21</v>
      </c>
      <c r="D59" s="24">
        <v>2</v>
      </c>
      <c r="E59" s="25">
        <f t="shared" si="0"/>
        <v>9540</v>
      </c>
      <c r="F59" s="25">
        <f t="shared" si="1"/>
        <v>9540</v>
      </c>
      <c r="G59" s="25"/>
      <c r="H59" s="25">
        <v>9540</v>
      </c>
      <c r="I59" s="25"/>
      <c r="J59" s="47"/>
      <c r="K59" s="47"/>
      <c r="L59" s="47"/>
      <c r="M59" s="47"/>
      <c r="N59" s="47"/>
      <c r="O59" s="48"/>
      <c r="P59" s="48"/>
      <c r="Q59" s="48"/>
      <c r="R59" s="48"/>
    </row>
    <row r="60" spans="1:18" ht="12.75" customHeight="1">
      <c r="A60" s="24" t="s">
        <v>309</v>
      </c>
      <c r="B60" s="24">
        <v>208</v>
      </c>
      <c r="C60" s="24">
        <v>25</v>
      </c>
      <c r="D60" s="24">
        <v>2</v>
      </c>
      <c r="E60" s="25">
        <f t="shared" si="0"/>
        <v>3200</v>
      </c>
      <c r="F60" s="25">
        <f t="shared" si="1"/>
        <v>3200</v>
      </c>
      <c r="G60" s="25"/>
      <c r="H60" s="25">
        <v>3200</v>
      </c>
      <c r="I60" s="25"/>
      <c r="J60" s="47"/>
      <c r="K60" s="47"/>
      <c r="L60" s="47"/>
      <c r="M60" s="47"/>
      <c r="N60" s="47"/>
      <c r="O60" s="48"/>
      <c r="P60" s="48"/>
      <c r="Q60" s="48"/>
      <c r="R60" s="48"/>
    </row>
    <row r="61" spans="1:18" ht="12.75" customHeight="1">
      <c r="A61" s="24" t="s">
        <v>309</v>
      </c>
      <c r="B61" s="24">
        <v>201</v>
      </c>
      <c r="C61" s="24">
        <v>3</v>
      </c>
      <c r="D61" s="24" t="s">
        <v>311</v>
      </c>
      <c r="E61" s="25">
        <f t="shared" si="0"/>
        <v>7686005</v>
      </c>
      <c r="F61" s="25">
        <f t="shared" si="1"/>
        <v>7686005</v>
      </c>
      <c r="G61" s="25">
        <v>7686005</v>
      </c>
      <c r="H61" s="25"/>
      <c r="I61" s="25"/>
      <c r="J61" s="47"/>
      <c r="K61" s="47"/>
      <c r="L61" s="47"/>
      <c r="M61" s="47"/>
      <c r="N61" s="47"/>
      <c r="O61" s="48"/>
      <c r="P61" s="48"/>
      <c r="Q61" s="48"/>
      <c r="R61" s="48"/>
    </row>
    <row r="62" spans="1:18" ht="12.75" customHeight="1">
      <c r="A62" s="24" t="s">
        <v>309</v>
      </c>
      <c r="B62" s="24">
        <v>208</v>
      </c>
      <c r="C62" s="24">
        <v>1</v>
      </c>
      <c r="D62" s="24" t="s">
        <v>312</v>
      </c>
      <c r="E62" s="25">
        <f t="shared" si="0"/>
        <v>6959612.53</v>
      </c>
      <c r="F62" s="25">
        <f t="shared" si="1"/>
        <v>6959612.53</v>
      </c>
      <c r="G62" s="25">
        <v>6959612.53</v>
      </c>
      <c r="H62" s="25"/>
      <c r="I62" s="25"/>
      <c r="J62" s="47"/>
      <c r="K62" s="47"/>
      <c r="L62" s="47"/>
      <c r="M62" s="47"/>
      <c r="N62" s="47"/>
      <c r="O62" s="48"/>
      <c r="P62" s="48"/>
      <c r="Q62" s="48"/>
      <c r="R62" s="48"/>
    </row>
    <row r="63" spans="1:18" ht="12.75" customHeight="1">
      <c r="A63" s="24" t="s">
        <v>309</v>
      </c>
      <c r="B63" s="24">
        <v>212</v>
      </c>
      <c r="C63" s="24">
        <v>1</v>
      </c>
      <c r="D63" s="24" t="s">
        <v>317</v>
      </c>
      <c r="E63" s="25">
        <f t="shared" si="0"/>
        <v>2660240.4</v>
      </c>
      <c r="F63" s="25">
        <f t="shared" si="1"/>
        <v>2660240.4</v>
      </c>
      <c r="G63" s="25">
        <v>2660240.4</v>
      </c>
      <c r="H63" s="25"/>
      <c r="I63" s="25"/>
      <c r="J63" s="47"/>
      <c r="K63" s="47"/>
      <c r="L63" s="47"/>
      <c r="M63" s="47"/>
      <c r="N63" s="47"/>
      <c r="O63" s="48"/>
      <c r="P63" s="48"/>
      <c r="Q63" s="48"/>
      <c r="R63" s="48"/>
    </row>
    <row r="64" spans="1:18" ht="12.75" customHeight="1">
      <c r="A64" s="24" t="s">
        <v>309</v>
      </c>
      <c r="B64" s="24">
        <v>210</v>
      </c>
      <c r="C64" s="24">
        <v>11</v>
      </c>
      <c r="D64" s="24" t="s">
        <v>311</v>
      </c>
      <c r="E64" s="25">
        <f t="shared" si="0"/>
        <v>536079</v>
      </c>
      <c r="F64" s="25">
        <f t="shared" si="1"/>
        <v>536079</v>
      </c>
      <c r="G64" s="25">
        <v>536079</v>
      </c>
      <c r="H64" s="25"/>
      <c r="I64" s="25"/>
      <c r="J64" s="47"/>
      <c r="K64" s="47"/>
      <c r="L64" s="47"/>
      <c r="M64" s="47"/>
      <c r="N64" s="47"/>
      <c r="O64" s="48"/>
      <c r="P64" s="48"/>
      <c r="Q64" s="48"/>
      <c r="R64" s="48"/>
    </row>
    <row r="65" spans="1:18" ht="12.75" customHeight="1">
      <c r="A65" s="24" t="s">
        <v>309</v>
      </c>
      <c r="B65" s="24">
        <v>210</v>
      </c>
      <c r="C65" s="24">
        <v>11</v>
      </c>
      <c r="D65" s="24" t="s">
        <v>319</v>
      </c>
      <c r="E65" s="25">
        <f t="shared" si="0"/>
        <v>195252</v>
      </c>
      <c r="F65" s="25">
        <f t="shared" si="1"/>
        <v>195252</v>
      </c>
      <c r="G65" s="25">
        <v>195252</v>
      </c>
      <c r="H65" s="25"/>
      <c r="I65" s="25"/>
      <c r="J65" s="47"/>
      <c r="K65" s="47"/>
      <c r="L65" s="47"/>
      <c r="M65" s="47"/>
      <c r="N65" s="47"/>
      <c r="O65" s="48"/>
      <c r="P65" s="48"/>
      <c r="Q65" s="48"/>
      <c r="R65" s="48"/>
    </row>
    <row r="66" spans="1:18" ht="12.75" customHeight="1">
      <c r="A66" s="24" t="s">
        <v>309</v>
      </c>
      <c r="B66" s="24">
        <v>208</v>
      </c>
      <c r="C66" s="24">
        <v>5</v>
      </c>
      <c r="D66" s="24" t="s">
        <v>320</v>
      </c>
      <c r="E66" s="25">
        <f t="shared" si="0"/>
        <v>1440649</v>
      </c>
      <c r="F66" s="25">
        <f t="shared" si="1"/>
        <v>1440649</v>
      </c>
      <c r="G66" s="25">
        <v>1440649</v>
      </c>
      <c r="H66" s="25"/>
      <c r="I66" s="25"/>
      <c r="J66" s="47"/>
      <c r="K66" s="47"/>
      <c r="L66" s="47"/>
      <c r="M66" s="47"/>
      <c r="N66" s="47"/>
      <c r="O66" s="48"/>
      <c r="P66" s="48"/>
      <c r="Q66" s="48"/>
      <c r="R66" s="48"/>
    </row>
    <row r="67" spans="1:18" ht="12.75" customHeight="1">
      <c r="A67" s="24" t="s">
        <v>309</v>
      </c>
      <c r="B67" s="24">
        <v>208</v>
      </c>
      <c r="C67" s="24">
        <v>5</v>
      </c>
      <c r="D67" s="24" t="s">
        <v>321</v>
      </c>
      <c r="E67" s="25">
        <f t="shared" si="0"/>
        <v>720324</v>
      </c>
      <c r="F67" s="25">
        <f t="shared" si="1"/>
        <v>720324</v>
      </c>
      <c r="G67" s="25">
        <v>720324</v>
      </c>
      <c r="H67" s="25"/>
      <c r="I67" s="25"/>
      <c r="J67" s="47"/>
      <c r="K67" s="47"/>
      <c r="L67" s="47"/>
      <c r="M67" s="47"/>
      <c r="N67" s="47"/>
      <c r="O67" s="48"/>
      <c r="P67" s="48"/>
      <c r="Q67" s="48"/>
      <c r="R67" s="48"/>
    </row>
    <row r="68" spans="1:18" ht="12.75" customHeight="1">
      <c r="A68" s="24" t="s">
        <v>309</v>
      </c>
      <c r="B68" s="24">
        <v>221</v>
      </c>
      <c r="C68" s="24">
        <v>2</v>
      </c>
      <c r="D68" s="24" t="s">
        <v>311</v>
      </c>
      <c r="E68" s="25">
        <f t="shared" si="0"/>
        <v>5660520</v>
      </c>
      <c r="F68" s="25">
        <f t="shared" si="1"/>
        <v>5660520</v>
      </c>
      <c r="G68" s="25">
        <v>5660520</v>
      </c>
      <c r="H68" s="25"/>
      <c r="I68" s="25"/>
      <c r="J68" s="47"/>
      <c r="K68" s="47"/>
      <c r="L68" s="47"/>
      <c r="M68" s="47"/>
      <c r="N68" s="47"/>
      <c r="O68" s="48"/>
      <c r="P68" s="48"/>
      <c r="Q68" s="48"/>
      <c r="R68" s="48"/>
    </row>
    <row r="69" spans="1:18" ht="12.75" customHeight="1">
      <c r="A69" s="24" t="s">
        <v>309</v>
      </c>
      <c r="B69" s="24">
        <v>210</v>
      </c>
      <c r="C69" s="24">
        <v>11</v>
      </c>
      <c r="D69" s="24" t="s">
        <v>314</v>
      </c>
      <c r="E69" s="25">
        <f t="shared" si="0"/>
        <v>508922.96</v>
      </c>
      <c r="F69" s="25">
        <f t="shared" si="1"/>
        <v>508922.96</v>
      </c>
      <c r="G69" s="25">
        <v>508922.96</v>
      </c>
      <c r="H69" s="25"/>
      <c r="I69" s="25"/>
      <c r="J69" s="47"/>
      <c r="K69" s="47"/>
      <c r="L69" s="47"/>
      <c r="M69" s="47"/>
      <c r="N69" s="47"/>
      <c r="O69" s="48"/>
      <c r="P69" s="48"/>
      <c r="Q69" s="48"/>
      <c r="R69" s="48"/>
    </row>
    <row r="70" spans="1:18" ht="12.75" customHeight="1">
      <c r="A70" s="24" t="s">
        <v>309</v>
      </c>
      <c r="B70" s="24">
        <v>227</v>
      </c>
      <c r="C70" s="24"/>
      <c r="D70" s="24"/>
      <c r="E70" s="25">
        <f t="shared" si="0"/>
        <v>1400000</v>
      </c>
      <c r="F70" s="25">
        <f t="shared" si="1"/>
        <v>1400000</v>
      </c>
      <c r="G70" s="25"/>
      <c r="H70" s="25">
        <v>1400000</v>
      </c>
      <c r="I70" s="25"/>
      <c r="J70" s="47"/>
      <c r="K70" s="47"/>
      <c r="L70" s="47"/>
      <c r="M70" s="47"/>
      <c r="N70" s="47"/>
      <c r="O70" s="48"/>
      <c r="P70" s="48"/>
      <c r="Q70" s="48"/>
      <c r="R70" s="48"/>
    </row>
    <row r="71" spans="1:18" ht="12.75" customHeight="1">
      <c r="A71" s="24" t="s">
        <v>309</v>
      </c>
      <c r="B71" s="24">
        <v>212</v>
      </c>
      <c r="C71" s="24">
        <v>8</v>
      </c>
      <c r="D71" s="24" t="s">
        <v>314</v>
      </c>
      <c r="E71" s="25">
        <f t="shared" si="0"/>
        <v>1095000000</v>
      </c>
      <c r="F71" s="25">
        <f t="shared" si="1"/>
        <v>1095000000</v>
      </c>
      <c r="G71" s="25"/>
      <c r="H71" s="25"/>
      <c r="I71" s="25">
        <v>1095000000</v>
      </c>
      <c r="J71" s="47"/>
      <c r="K71" s="47"/>
      <c r="L71" s="47"/>
      <c r="M71" s="47"/>
      <c r="N71" s="47"/>
      <c r="O71" s="48"/>
      <c r="P71" s="48"/>
      <c r="Q71" s="48"/>
      <c r="R71" s="48"/>
    </row>
    <row r="72" spans="1:18" ht="12.75" customHeight="1">
      <c r="A72" s="24" t="s">
        <v>309</v>
      </c>
      <c r="B72" s="24">
        <v>212</v>
      </c>
      <c r="C72" s="24">
        <v>8</v>
      </c>
      <c r="D72" s="24" t="s">
        <v>319</v>
      </c>
      <c r="E72" s="25">
        <f>F72</f>
        <v>246253500</v>
      </c>
      <c r="F72" s="25">
        <f>G72+H72+I72</f>
        <v>246253500</v>
      </c>
      <c r="G72" s="25"/>
      <c r="H72" s="25"/>
      <c r="I72" s="25">
        <v>246253500</v>
      </c>
      <c r="J72" s="47"/>
      <c r="K72" s="47"/>
      <c r="L72" s="47"/>
      <c r="M72" s="47"/>
      <c r="N72" s="47"/>
      <c r="O72" s="48"/>
      <c r="P72" s="48"/>
      <c r="Q72" s="48"/>
      <c r="R72" s="48"/>
    </row>
    <row r="73" spans="1:18" ht="12.75" customHeight="1">
      <c r="A73" s="24" t="s">
        <v>309</v>
      </c>
      <c r="B73" s="24">
        <v>212</v>
      </c>
      <c r="C73" s="24">
        <v>8</v>
      </c>
      <c r="D73" s="24" t="s">
        <v>319</v>
      </c>
      <c r="E73" s="25">
        <f>F73</f>
        <v>30000000</v>
      </c>
      <c r="F73" s="25">
        <f>G73+H73+I73</f>
        <v>30000000</v>
      </c>
      <c r="G73" s="47"/>
      <c r="H73" s="25"/>
      <c r="I73" s="25">
        <v>30000000</v>
      </c>
      <c r="J73" s="47"/>
      <c r="K73" s="47"/>
      <c r="L73" s="47"/>
      <c r="M73" s="47"/>
      <c r="N73" s="47"/>
      <c r="O73" s="48"/>
      <c r="P73" s="48"/>
      <c r="Q73" s="48"/>
      <c r="R73" s="48"/>
    </row>
  </sheetData>
  <sheetProtection formatCells="0" formatColumns="0" formatRows="0" insertColumns="0" insertRows="0" insertHyperlinks="0" deleteColumns="0" deleteRows="0" sort="0" autoFilter="0" pivotTables="0"/>
  <mergeCells count="19">
    <mergeCell ref="A1:R1"/>
    <mergeCell ref="G5:H5"/>
    <mergeCell ref="J5:J6"/>
    <mergeCell ref="I5:I6"/>
    <mergeCell ref="A3:R3"/>
    <mergeCell ref="A2:R2"/>
    <mergeCell ref="A4:A5"/>
    <mergeCell ref="B4:D5"/>
    <mergeCell ref="E4:E6"/>
    <mergeCell ref="F4:J4"/>
    <mergeCell ref="F5:F6"/>
    <mergeCell ref="Q4:Q6"/>
    <mergeCell ref="R4:R6"/>
    <mergeCell ref="K4:K6"/>
    <mergeCell ref="L4:L6"/>
    <mergeCell ref="M4:M6"/>
    <mergeCell ref="N4:N6"/>
    <mergeCell ref="O4:O6"/>
    <mergeCell ref="P4:P6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2">
      <selection activeCell="D6" sqref="D6:D27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75" t="s">
        <v>42</v>
      </c>
      <c r="B1" s="99"/>
      <c r="C1" s="75"/>
      <c r="D1" s="99"/>
    </row>
    <row r="2" spans="1:5" s="1" customFormat="1" ht="20.25" customHeight="1">
      <c r="A2" s="98" t="s">
        <v>297</v>
      </c>
      <c r="B2" s="77"/>
      <c r="C2" s="77"/>
      <c r="D2" s="77"/>
      <c r="E2" s="8"/>
    </row>
    <row r="3" spans="1:4" s="1" customFormat="1" ht="15" customHeight="1">
      <c r="A3" s="100" t="s">
        <v>1</v>
      </c>
      <c r="B3" s="100"/>
      <c r="C3" s="100"/>
      <c r="D3" s="100"/>
    </row>
    <row r="4" spans="1:4" s="1" customFormat="1" ht="14.25" customHeight="1">
      <c r="A4" s="79" t="s">
        <v>2</v>
      </c>
      <c r="B4" s="80"/>
      <c r="C4" s="79" t="s">
        <v>3</v>
      </c>
      <c r="D4" s="80"/>
    </row>
    <row r="5" spans="1:4" s="1" customFormat="1" ht="14.25" customHeight="1">
      <c r="A5" s="15" t="s">
        <v>4</v>
      </c>
      <c r="B5" s="15" t="s">
        <v>193</v>
      </c>
      <c r="C5" s="15" t="s">
        <v>4</v>
      </c>
      <c r="D5" s="15" t="s">
        <v>193</v>
      </c>
    </row>
    <row r="6" spans="1:4" s="1" customFormat="1" ht="15" customHeight="1">
      <c r="A6" s="18" t="s">
        <v>43</v>
      </c>
      <c r="B6" s="16">
        <v>155479754</v>
      </c>
      <c r="C6" s="18" t="s">
        <v>6</v>
      </c>
      <c r="D6" s="16">
        <v>18373205</v>
      </c>
    </row>
    <row r="7" spans="1:4" s="1" customFormat="1" ht="15" customHeight="1">
      <c r="A7" s="18" t="s">
        <v>44</v>
      </c>
      <c r="B7" s="17">
        <v>1371253500</v>
      </c>
      <c r="C7" s="18" t="s">
        <v>7</v>
      </c>
      <c r="D7" s="16">
        <v>1976570</v>
      </c>
    </row>
    <row r="8" spans="1:4" s="1" customFormat="1" ht="15" customHeight="1">
      <c r="A8" s="18" t="s">
        <v>197</v>
      </c>
      <c r="B8" s="17"/>
      <c r="C8" s="18" t="s">
        <v>8</v>
      </c>
      <c r="D8" s="16">
        <v>200000</v>
      </c>
    </row>
    <row r="9" spans="1:4" s="1" customFormat="1" ht="15" customHeight="1">
      <c r="A9" s="18"/>
      <c r="B9" s="17"/>
      <c r="C9" s="18" t="s">
        <v>9</v>
      </c>
      <c r="D9" s="16"/>
    </row>
    <row r="10" spans="1:4" s="1" customFormat="1" ht="15" customHeight="1">
      <c r="A10" s="18"/>
      <c r="B10" s="17"/>
      <c r="C10" s="18" t="s">
        <v>10</v>
      </c>
      <c r="D10" s="16">
        <v>3300000</v>
      </c>
    </row>
    <row r="11" spans="1:4" s="1" customFormat="1" ht="15" customHeight="1">
      <c r="A11" s="18"/>
      <c r="B11" s="17"/>
      <c r="C11" s="18" t="s">
        <v>11</v>
      </c>
      <c r="D11" s="16">
        <v>18686771</v>
      </c>
    </row>
    <row r="12" spans="1:4" s="1" customFormat="1" ht="15" customHeight="1">
      <c r="A12" s="18"/>
      <c r="B12" s="17"/>
      <c r="C12" s="18" t="s">
        <v>12</v>
      </c>
      <c r="D12" s="16">
        <v>3941654</v>
      </c>
    </row>
    <row r="13" spans="1:4" s="1" customFormat="1" ht="15" customHeight="1">
      <c r="A13" s="18"/>
      <c r="B13" s="17"/>
      <c r="C13" s="18" t="s">
        <v>13</v>
      </c>
      <c r="D13" s="16">
        <v>860436</v>
      </c>
    </row>
    <row r="14" spans="1:4" s="1" customFormat="1" ht="15" customHeight="1">
      <c r="A14" s="18"/>
      <c r="B14" s="17"/>
      <c r="C14" s="18" t="s">
        <v>14</v>
      </c>
      <c r="D14" s="16">
        <v>88772398</v>
      </c>
    </row>
    <row r="15" spans="1:4" s="1" customFormat="1" ht="15" customHeight="1">
      <c r="A15" s="18"/>
      <c r="B15" s="17"/>
      <c r="C15" s="18" t="s">
        <v>15</v>
      </c>
      <c r="D15" s="16">
        <v>11647900</v>
      </c>
    </row>
    <row r="16" spans="1:4" s="1" customFormat="1" ht="15" customHeight="1">
      <c r="A16" s="18"/>
      <c r="B16" s="17"/>
      <c r="C16" s="18" t="s">
        <v>16</v>
      </c>
      <c r="D16" s="16"/>
    </row>
    <row r="17" spans="1:4" s="1" customFormat="1" ht="15" customHeight="1">
      <c r="A17" s="18"/>
      <c r="B17" s="17"/>
      <c r="C17" s="18" t="s">
        <v>17</v>
      </c>
      <c r="D17" s="16">
        <v>660300</v>
      </c>
    </row>
    <row r="18" spans="1:4" s="1" customFormat="1" ht="15" customHeight="1">
      <c r="A18" s="18"/>
      <c r="B18" s="17"/>
      <c r="C18" s="18" t="s">
        <v>18</v>
      </c>
      <c r="D18" s="16"/>
    </row>
    <row r="19" spans="1:4" s="1" customFormat="1" ht="15" customHeight="1">
      <c r="A19" s="18"/>
      <c r="B19" s="17"/>
      <c r="C19" s="18" t="s">
        <v>19</v>
      </c>
      <c r="D19" s="16"/>
    </row>
    <row r="20" spans="1:4" s="1" customFormat="1" ht="15" customHeight="1">
      <c r="A20" s="18"/>
      <c r="B20" s="17"/>
      <c r="C20" s="18" t="s">
        <v>20</v>
      </c>
      <c r="D20" s="16"/>
    </row>
    <row r="21" spans="1:4" s="1" customFormat="1" ht="15" customHeight="1">
      <c r="A21" s="18"/>
      <c r="B21" s="17"/>
      <c r="C21" s="18" t="s">
        <v>21</v>
      </c>
      <c r="D21" s="16"/>
    </row>
    <row r="22" spans="1:4" s="1" customFormat="1" ht="15" customHeight="1">
      <c r="A22" s="18"/>
      <c r="B22" s="17"/>
      <c r="C22" s="18" t="s">
        <v>22</v>
      </c>
      <c r="D22" s="16">
        <v>5660520</v>
      </c>
    </row>
    <row r="23" spans="1:4" s="1" customFormat="1" ht="15" customHeight="1">
      <c r="A23" s="18"/>
      <c r="B23" s="17"/>
      <c r="C23" s="18" t="s">
        <v>23</v>
      </c>
      <c r="D23" s="16"/>
    </row>
    <row r="24" spans="1:4" s="1" customFormat="1" ht="15" customHeight="1">
      <c r="A24" s="18"/>
      <c r="B24" s="17"/>
      <c r="C24" s="18" t="s">
        <v>200</v>
      </c>
      <c r="D24" s="16"/>
    </row>
    <row r="25" spans="1:4" s="1" customFormat="1" ht="15" customHeight="1">
      <c r="A25" s="18"/>
      <c r="B25" s="17"/>
      <c r="C25" s="18" t="s">
        <v>201</v>
      </c>
      <c r="D25" s="16"/>
    </row>
    <row r="26" spans="1:4" s="1" customFormat="1" ht="15" customHeight="1">
      <c r="A26" s="18"/>
      <c r="B26" s="17"/>
      <c r="C26" s="18" t="s">
        <v>202</v>
      </c>
      <c r="D26" s="16">
        <v>1400000</v>
      </c>
    </row>
    <row r="27" spans="1:4" s="1" customFormat="1" ht="15" customHeight="1">
      <c r="A27" s="18"/>
      <c r="B27" s="17"/>
      <c r="C27" s="18" t="s">
        <v>203</v>
      </c>
      <c r="D27" s="16"/>
    </row>
    <row r="28" spans="1:4" s="1" customFormat="1" ht="15" customHeight="1">
      <c r="A28" s="18"/>
      <c r="B28" s="17"/>
      <c r="C28" s="18" t="s">
        <v>204</v>
      </c>
      <c r="D28" s="16"/>
    </row>
    <row r="29" spans="1:4" s="1" customFormat="1" ht="15" customHeight="1">
      <c r="A29" s="18"/>
      <c r="B29" s="17"/>
      <c r="C29" s="18" t="s">
        <v>205</v>
      </c>
      <c r="D29" s="16"/>
    </row>
    <row r="30" spans="1:4" s="1" customFormat="1" ht="15" customHeight="1">
      <c r="A30" s="18"/>
      <c r="B30" s="17"/>
      <c r="C30" s="42" t="s">
        <v>261</v>
      </c>
      <c r="D30" s="16"/>
    </row>
    <row r="31" spans="1:4" s="1" customFormat="1" ht="15" customHeight="1">
      <c r="A31" s="18" t="s">
        <v>24</v>
      </c>
      <c r="B31" s="16">
        <f>B6+B7</f>
        <v>1526733254</v>
      </c>
      <c r="C31" s="18" t="s">
        <v>25</v>
      </c>
      <c r="D31" s="16">
        <f>SUM(D6:D29)</f>
        <v>155479754</v>
      </c>
    </row>
    <row r="32" spans="1:4" s="1" customFormat="1" ht="15" customHeight="1">
      <c r="A32" s="18" t="s">
        <v>258</v>
      </c>
      <c r="B32" s="17"/>
      <c r="C32" s="18" t="s">
        <v>45</v>
      </c>
      <c r="D32" s="17"/>
    </row>
    <row r="33" spans="1:4" s="1" customFormat="1" ht="15" customHeight="1">
      <c r="A33" s="18" t="s">
        <v>43</v>
      </c>
      <c r="B33" s="17"/>
      <c r="C33" s="18" t="s">
        <v>198</v>
      </c>
      <c r="D33" s="17"/>
    </row>
    <row r="34" spans="1:4" s="1" customFormat="1" ht="15" customHeight="1">
      <c r="A34" s="18" t="s">
        <v>44</v>
      </c>
      <c r="B34" s="17"/>
      <c r="C34" s="18" t="s">
        <v>199</v>
      </c>
      <c r="D34" s="17"/>
    </row>
    <row r="35" spans="1:4" s="1" customFormat="1" ht="15" customHeight="1">
      <c r="A35" s="18" t="s">
        <v>197</v>
      </c>
      <c r="B35" s="17"/>
      <c r="C35" s="18"/>
      <c r="D35" s="17"/>
    </row>
    <row r="36" spans="1:4" s="1" customFormat="1" ht="15" customHeight="1">
      <c r="A36" s="18" t="s">
        <v>30</v>
      </c>
      <c r="B36" s="16">
        <f>B31</f>
        <v>1526733254</v>
      </c>
      <c r="C36" s="18" t="s">
        <v>30</v>
      </c>
      <c r="D36" s="16">
        <f>D31</f>
        <v>155479754</v>
      </c>
    </row>
    <row r="37" spans="1:3" s="1" customFormat="1" ht="15" customHeight="1">
      <c r="A37" s="9"/>
      <c r="C37" s="9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PageLayoutView="0" workbookViewId="0" topLeftCell="A1">
      <selection activeCell="E11" sqref="E11"/>
    </sheetView>
  </sheetViews>
  <sheetFormatPr defaultColWidth="9.140625" defaultRowHeight="12.75" customHeight="1"/>
  <cols>
    <col min="1" max="1" width="28.57421875" style="1" customWidth="1"/>
    <col min="2" max="2" width="18.57421875" style="1" customWidth="1"/>
    <col min="3" max="14" width="15.7109375" style="1" customWidth="1"/>
    <col min="15" max="15" width="9.140625" style="1" customWidth="1"/>
  </cols>
  <sheetData>
    <row r="1" spans="1:14" s="1" customFormat="1" ht="15" customHeight="1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" customFormat="1" ht="20.25" customHeight="1">
      <c r="A2" s="84" t="s">
        <v>298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" customFormat="1" ht="1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" customFormat="1" ht="15" customHeight="1">
      <c r="A4" s="104" t="s">
        <v>29</v>
      </c>
      <c r="B4" s="104" t="s">
        <v>30</v>
      </c>
      <c r="C4" s="101" t="s">
        <v>240</v>
      </c>
      <c r="D4" s="102"/>
      <c r="E4" s="102"/>
      <c r="F4" s="103"/>
      <c r="G4" s="101" t="s">
        <v>228</v>
      </c>
      <c r="H4" s="102"/>
      <c r="I4" s="102"/>
      <c r="J4" s="103"/>
      <c r="K4" s="101" t="s">
        <v>239</v>
      </c>
      <c r="L4" s="102"/>
      <c r="M4" s="102"/>
      <c r="N4" s="103"/>
    </row>
    <row r="5" spans="1:14" s="1" customFormat="1" ht="97.5" customHeight="1">
      <c r="A5" s="105"/>
      <c r="B5" s="105"/>
      <c r="C5" s="13" t="s">
        <v>241</v>
      </c>
      <c r="D5" s="41" t="s">
        <v>249</v>
      </c>
      <c r="E5" s="41" t="s">
        <v>250</v>
      </c>
      <c r="F5" s="41" t="s">
        <v>251</v>
      </c>
      <c r="G5" s="13" t="s">
        <v>229</v>
      </c>
      <c r="H5" s="41" t="s">
        <v>249</v>
      </c>
      <c r="I5" s="41" t="s">
        <v>250</v>
      </c>
      <c r="J5" s="41" t="s">
        <v>251</v>
      </c>
      <c r="K5" s="41" t="s">
        <v>253</v>
      </c>
      <c r="L5" s="41" t="s">
        <v>249</v>
      </c>
      <c r="M5" s="41" t="s">
        <v>250</v>
      </c>
      <c r="N5" s="41" t="s">
        <v>251</v>
      </c>
    </row>
    <row r="6" spans="1:14" s="1" customFormat="1" ht="30" customHeight="1">
      <c r="A6" s="19" t="s">
        <v>309</v>
      </c>
      <c r="B6" s="27">
        <v>1526733254</v>
      </c>
      <c r="C6" s="14"/>
      <c r="D6" s="14"/>
      <c r="E6" s="14">
        <v>155479754</v>
      </c>
      <c r="F6" s="14">
        <v>1371253500</v>
      </c>
      <c r="G6" s="27"/>
      <c r="H6" s="14"/>
      <c r="I6" s="14"/>
      <c r="J6" s="14"/>
      <c r="K6" s="14"/>
      <c r="L6" s="14"/>
      <c r="M6" s="14"/>
      <c r="N6" s="14"/>
    </row>
    <row r="7" s="1" customFormat="1" ht="15" customHeight="1">
      <c r="A7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3:N3"/>
    <mergeCell ref="K4:N4"/>
    <mergeCell ref="C4:F4"/>
    <mergeCell ref="A1:N1"/>
    <mergeCell ref="A2:N2"/>
    <mergeCell ref="A4:A5"/>
    <mergeCell ref="B4:B5"/>
    <mergeCell ref="G4:J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showGridLines="0" zoomScalePageLayoutView="0" workbookViewId="0" topLeftCell="A47">
      <selection activeCell="I51" sqref="I51:I59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</cols>
  <sheetData>
    <row r="1" spans="1:10" s="1" customFormat="1" ht="15" customHeigh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" customFormat="1" ht="18.75" customHeight="1">
      <c r="A2" s="106" t="s">
        <v>299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1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1" customFormat="1" ht="26.25" customHeight="1">
      <c r="A4" s="109" t="s">
        <v>29</v>
      </c>
      <c r="B4" s="109" t="s">
        <v>48</v>
      </c>
      <c r="C4" s="109"/>
      <c r="D4" s="109"/>
      <c r="E4" s="109" t="s">
        <v>30</v>
      </c>
      <c r="F4" s="109" t="s">
        <v>40</v>
      </c>
      <c r="G4" s="109"/>
      <c r="H4" s="109"/>
      <c r="I4" s="109" t="s">
        <v>41</v>
      </c>
      <c r="J4" s="109"/>
    </row>
    <row r="5" spans="1:10" s="1" customFormat="1" ht="45" customHeight="1">
      <c r="A5" s="110" t="s">
        <v>31</v>
      </c>
      <c r="B5" s="49" t="s">
        <v>37</v>
      </c>
      <c r="C5" s="49" t="s">
        <v>38</v>
      </c>
      <c r="D5" s="49" t="s">
        <v>39</v>
      </c>
      <c r="E5" s="110" t="s">
        <v>30</v>
      </c>
      <c r="F5" s="49" t="s">
        <v>49</v>
      </c>
      <c r="G5" s="49" t="s">
        <v>50</v>
      </c>
      <c r="H5" s="49" t="s">
        <v>242</v>
      </c>
      <c r="I5" s="49" t="s">
        <v>49</v>
      </c>
      <c r="J5" s="49" t="s">
        <v>243</v>
      </c>
    </row>
    <row r="6" spans="1:10" s="31" customFormat="1" ht="12.75">
      <c r="A6" s="50" t="s">
        <v>309</v>
      </c>
      <c r="B6" s="51">
        <v>201</v>
      </c>
      <c r="C6" s="51">
        <v>3</v>
      </c>
      <c r="D6" s="51">
        <v>99</v>
      </c>
      <c r="E6" s="22">
        <f>F6+I6</f>
        <v>1435000</v>
      </c>
      <c r="F6" s="22">
        <f>G6+H6</f>
        <v>0</v>
      </c>
      <c r="G6" s="22"/>
      <c r="H6" s="22"/>
      <c r="I6" s="22">
        <v>1435000</v>
      </c>
      <c r="J6" s="22"/>
    </row>
    <row r="7" spans="1:10" ht="12.75" customHeight="1">
      <c r="A7" s="50" t="s">
        <v>309</v>
      </c>
      <c r="B7" s="51">
        <v>201</v>
      </c>
      <c r="C7" s="51">
        <v>3</v>
      </c>
      <c r="D7" s="51">
        <v>99</v>
      </c>
      <c r="E7" s="22">
        <f aca="true" t="shared" si="0" ref="E7:E69">F7+I7</f>
        <v>6735000</v>
      </c>
      <c r="F7" s="22">
        <f aca="true" t="shared" si="1" ref="F7:F69">G7+H7</f>
        <v>0</v>
      </c>
      <c r="G7" s="22"/>
      <c r="H7" s="22"/>
      <c r="I7" s="22">
        <v>6735000</v>
      </c>
      <c r="J7" s="22"/>
    </row>
    <row r="8" spans="1:10" ht="12.75" customHeight="1">
      <c r="A8" s="50" t="s">
        <v>309</v>
      </c>
      <c r="B8" s="51">
        <v>201</v>
      </c>
      <c r="C8" s="51">
        <v>3</v>
      </c>
      <c r="D8" s="51">
        <v>99</v>
      </c>
      <c r="E8" s="22">
        <f t="shared" si="0"/>
        <v>770000</v>
      </c>
      <c r="F8" s="22">
        <f t="shared" si="1"/>
        <v>0</v>
      </c>
      <c r="G8" s="22"/>
      <c r="H8" s="22"/>
      <c r="I8" s="22">
        <v>770000</v>
      </c>
      <c r="J8" s="22"/>
    </row>
    <row r="9" spans="1:10" ht="12.75" customHeight="1">
      <c r="A9" s="50" t="s">
        <v>309</v>
      </c>
      <c r="B9" s="51">
        <v>201</v>
      </c>
      <c r="C9" s="51">
        <v>3</v>
      </c>
      <c r="D9" s="51">
        <v>99</v>
      </c>
      <c r="E9" s="22">
        <f t="shared" si="0"/>
        <v>10200</v>
      </c>
      <c r="F9" s="22">
        <f t="shared" si="1"/>
        <v>0</v>
      </c>
      <c r="G9" s="22"/>
      <c r="H9" s="22"/>
      <c r="I9" s="22">
        <v>10200</v>
      </c>
      <c r="J9" s="22"/>
    </row>
    <row r="10" spans="1:10" ht="12.75" customHeight="1">
      <c r="A10" s="50" t="s">
        <v>309</v>
      </c>
      <c r="B10" s="51">
        <v>201</v>
      </c>
      <c r="C10" s="51">
        <v>32</v>
      </c>
      <c r="D10" s="51">
        <v>99</v>
      </c>
      <c r="E10" s="22">
        <f t="shared" si="0"/>
        <v>870000</v>
      </c>
      <c r="F10" s="22">
        <f t="shared" si="1"/>
        <v>0</v>
      </c>
      <c r="G10" s="22"/>
      <c r="H10" s="22"/>
      <c r="I10" s="22">
        <v>870000</v>
      </c>
      <c r="J10" s="22"/>
    </row>
    <row r="11" spans="1:10" ht="12.75" customHeight="1">
      <c r="A11" s="50" t="s">
        <v>309</v>
      </c>
      <c r="B11" s="51">
        <v>201</v>
      </c>
      <c r="C11" s="51">
        <v>1</v>
      </c>
      <c r="D11" s="51">
        <v>99</v>
      </c>
      <c r="E11" s="22">
        <f t="shared" si="0"/>
        <v>20000</v>
      </c>
      <c r="F11" s="22">
        <f t="shared" si="1"/>
        <v>0</v>
      </c>
      <c r="G11" s="22"/>
      <c r="H11" s="22"/>
      <c r="I11" s="22">
        <v>20000</v>
      </c>
      <c r="J11" s="22"/>
    </row>
    <row r="12" spans="1:10" ht="12.75" customHeight="1">
      <c r="A12" s="50" t="s">
        <v>309</v>
      </c>
      <c r="B12" s="51">
        <v>201</v>
      </c>
      <c r="C12" s="51">
        <v>29</v>
      </c>
      <c r="D12" s="51">
        <v>99</v>
      </c>
      <c r="E12" s="22">
        <f t="shared" si="0"/>
        <v>50000</v>
      </c>
      <c r="F12" s="22">
        <f t="shared" si="1"/>
        <v>0</v>
      </c>
      <c r="G12" s="22"/>
      <c r="H12" s="22"/>
      <c r="I12" s="22">
        <v>50000</v>
      </c>
      <c r="J12" s="22"/>
    </row>
    <row r="13" spans="1:10" ht="12.75" customHeight="1">
      <c r="A13" s="50" t="s">
        <v>309</v>
      </c>
      <c r="B13" s="51">
        <v>201</v>
      </c>
      <c r="C13" s="51">
        <v>29</v>
      </c>
      <c r="D13" s="51">
        <v>99</v>
      </c>
      <c r="E13" s="22">
        <f t="shared" si="0"/>
        <v>87000</v>
      </c>
      <c r="F13" s="22">
        <f t="shared" si="1"/>
        <v>0</v>
      </c>
      <c r="G13" s="22"/>
      <c r="H13" s="22"/>
      <c r="I13" s="22">
        <v>87000</v>
      </c>
      <c r="J13" s="22"/>
    </row>
    <row r="14" spans="1:10" ht="12.75" customHeight="1">
      <c r="A14" s="50" t="s">
        <v>309</v>
      </c>
      <c r="B14" s="51">
        <v>201</v>
      </c>
      <c r="C14" s="51">
        <v>29</v>
      </c>
      <c r="D14" s="51">
        <v>99</v>
      </c>
      <c r="E14" s="22">
        <f t="shared" si="0"/>
        <v>80000</v>
      </c>
      <c r="F14" s="22">
        <f t="shared" si="1"/>
        <v>0</v>
      </c>
      <c r="G14" s="22"/>
      <c r="H14" s="22"/>
      <c r="I14" s="22">
        <v>80000</v>
      </c>
      <c r="J14" s="22"/>
    </row>
    <row r="15" spans="1:10" ht="12.75" customHeight="1">
      <c r="A15" s="50" t="s">
        <v>309</v>
      </c>
      <c r="B15" s="51">
        <v>204</v>
      </c>
      <c r="C15" s="51">
        <v>99</v>
      </c>
      <c r="D15" s="51">
        <v>1</v>
      </c>
      <c r="E15" s="22">
        <f t="shared" si="0"/>
        <v>178770</v>
      </c>
      <c r="F15" s="22">
        <f t="shared" si="1"/>
        <v>0</v>
      </c>
      <c r="G15" s="22"/>
      <c r="H15" s="22"/>
      <c r="I15" s="22">
        <v>178770</v>
      </c>
      <c r="J15" s="22"/>
    </row>
    <row r="16" spans="1:10" ht="12.75" customHeight="1">
      <c r="A16" s="50" t="s">
        <v>309</v>
      </c>
      <c r="B16" s="51">
        <v>201</v>
      </c>
      <c r="C16" s="51">
        <v>33</v>
      </c>
      <c r="D16" s="51">
        <v>99</v>
      </c>
      <c r="E16" s="22">
        <f t="shared" si="0"/>
        <v>580000</v>
      </c>
      <c r="F16" s="22">
        <f t="shared" si="1"/>
        <v>0</v>
      </c>
      <c r="G16" s="22"/>
      <c r="H16" s="22"/>
      <c r="I16" s="22">
        <v>580000</v>
      </c>
      <c r="J16" s="22"/>
    </row>
    <row r="17" spans="1:10" ht="12.75" customHeight="1">
      <c r="A17" s="50" t="s">
        <v>309</v>
      </c>
      <c r="B17" s="51">
        <v>201</v>
      </c>
      <c r="C17" s="51">
        <v>6</v>
      </c>
      <c r="D17" s="51">
        <v>99</v>
      </c>
      <c r="E17" s="22">
        <f t="shared" si="0"/>
        <v>50000</v>
      </c>
      <c r="F17" s="22">
        <f t="shared" si="1"/>
        <v>0</v>
      </c>
      <c r="G17" s="22"/>
      <c r="H17" s="22"/>
      <c r="I17" s="22">
        <v>50000</v>
      </c>
      <c r="J17" s="22"/>
    </row>
    <row r="18" spans="1:10" ht="12.75" customHeight="1">
      <c r="A18" s="50" t="s">
        <v>309</v>
      </c>
      <c r="B18" s="51" t="s">
        <v>310</v>
      </c>
      <c r="C18" s="51" t="s">
        <v>311</v>
      </c>
      <c r="D18" s="51" t="s">
        <v>312</v>
      </c>
      <c r="E18" s="22">
        <f t="shared" si="0"/>
        <v>3200000</v>
      </c>
      <c r="F18" s="22">
        <f t="shared" si="1"/>
        <v>0</v>
      </c>
      <c r="G18" s="22"/>
      <c r="H18" s="22"/>
      <c r="I18" s="22">
        <v>3200000</v>
      </c>
      <c r="J18" s="22"/>
    </row>
    <row r="19" spans="1:10" ht="12.75" customHeight="1">
      <c r="A19" s="50" t="s">
        <v>309</v>
      </c>
      <c r="B19" s="51" t="s">
        <v>313</v>
      </c>
      <c r="C19" s="51" t="s">
        <v>314</v>
      </c>
      <c r="D19" s="51" t="s">
        <v>315</v>
      </c>
      <c r="E19" s="22">
        <f t="shared" si="0"/>
        <v>6090830</v>
      </c>
      <c r="F19" s="22">
        <f t="shared" si="1"/>
        <v>0</v>
      </c>
      <c r="G19" s="22"/>
      <c r="H19" s="22"/>
      <c r="I19" s="22">
        <v>6090830</v>
      </c>
      <c r="J19" s="22"/>
    </row>
    <row r="20" spans="1:10" ht="12.75" customHeight="1">
      <c r="A20" s="50" t="s">
        <v>309</v>
      </c>
      <c r="B20" s="51" t="s">
        <v>316</v>
      </c>
      <c r="C20" s="51" t="s">
        <v>311</v>
      </c>
      <c r="D20" s="51" t="s">
        <v>317</v>
      </c>
      <c r="E20" s="22">
        <f t="shared" si="0"/>
        <v>4966580</v>
      </c>
      <c r="F20" s="22">
        <f t="shared" si="1"/>
        <v>0</v>
      </c>
      <c r="G20" s="22"/>
      <c r="H20" s="22"/>
      <c r="I20" s="22">
        <v>4966580</v>
      </c>
      <c r="J20" s="22"/>
    </row>
    <row r="21" spans="1:10" ht="12.75" customHeight="1">
      <c r="A21" s="50" t="s">
        <v>309</v>
      </c>
      <c r="B21" s="51" t="s">
        <v>316</v>
      </c>
      <c r="C21" s="51">
        <v>99</v>
      </c>
      <c r="D21" s="51" t="s">
        <v>311</v>
      </c>
      <c r="E21" s="22">
        <f t="shared" si="0"/>
        <v>5329708</v>
      </c>
      <c r="F21" s="22">
        <f t="shared" si="1"/>
        <v>0</v>
      </c>
      <c r="G21" s="22"/>
      <c r="H21" s="22"/>
      <c r="I21" s="22">
        <v>5329708</v>
      </c>
      <c r="J21" s="22"/>
    </row>
    <row r="22" spans="1:10" ht="12.75" customHeight="1">
      <c r="A22" s="50" t="s">
        <v>309</v>
      </c>
      <c r="B22" s="51">
        <v>204</v>
      </c>
      <c r="C22" s="51">
        <v>99</v>
      </c>
      <c r="D22" s="51">
        <v>1</v>
      </c>
      <c r="E22" s="22">
        <f t="shared" si="0"/>
        <v>568000</v>
      </c>
      <c r="F22" s="22">
        <f t="shared" si="1"/>
        <v>0</v>
      </c>
      <c r="G22" s="22"/>
      <c r="H22" s="22"/>
      <c r="I22" s="22">
        <v>568000</v>
      </c>
      <c r="J22" s="22"/>
    </row>
    <row r="23" spans="1:10" ht="12.75" customHeight="1">
      <c r="A23" s="50" t="s">
        <v>309</v>
      </c>
      <c r="B23" s="51">
        <v>204</v>
      </c>
      <c r="C23" s="51">
        <v>99</v>
      </c>
      <c r="D23" s="51">
        <v>1</v>
      </c>
      <c r="E23" s="22">
        <f t="shared" si="0"/>
        <v>981200</v>
      </c>
      <c r="F23" s="22">
        <f t="shared" si="1"/>
        <v>0</v>
      </c>
      <c r="G23" s="22"/>
      <c r="H23" s="22"/>
      <c r="I23" s="22">
        <v>981200</v>
      </c>
      <c r="J23" s="22"/>
    </row>
    <row r="24" spans="1:10" ht="12.75" customHeight="1">
      <c r="A24" s="50" t="s">
        <v>309</v>
      </c>
      <c r="B24" s="51">
        <v>204</v>
      </c>
      <c r="C24" s="51">
        <v>99</v>
      </c>
      <c r="D24" s="51">
        <v>1</v>
      </c>
      <c r="E24" s="22">
        <f t="shared" si="0"/>
        <v>198600</v>
      </c>
      <c r="F24" s="22">
        <f t="shared" si="1"/>
        <v>0</v>
      </c>
      <c r="G24" s="22"/>
      <c r="H24" s="22"/>
      <c r="I24" s="22">
        <v>198600</v>
      </c>
      <c r="J24" s="22"/>
    </row>
    <row r="25" spans="1:10" ht="12.75" customHeight="1">
      <c r="A25" s="50" t="s">
        <v>309</v>
      </c>
      <c r="B25" s="51">
        <v>204</v>
      </c>
      <c r="C25" s="51">
        <v>99</v>
      </c>
      <c r="D25" s="51">
        <v>1</v>
      </c>
      <c r="E25" s="22">
        <f t="shared" si="0"/>
        <v>50000</v>
      </c>
      <c r="F25" s="22">
        <f t="shared" si="1"/>
        <v>0</v>
      </c>
      <c r="G25" s="22"/>
      <c r="H25" s="22"/>
      <c r="I25" s="22">
        <v>50000</v>
      </c>
      <c r="J25" s="22"/>
    </row>
    <row r="26" spans="1:10" ht="12.75" customHeight="1">
      <c r="A26" s="50" t="s">
        <v>309</v>
      </c>
      <c r="B26" s="51">
        <v>212</v>
      </c>
      <c r="C26" s="51">
        <v>1</v>
      </c>
      <c r="D26" s="51">
        <v>99</v>
      </c>
      <c r="E26" s="22">
        <f t="shared" si="0"/>
        <v>60624200</v>
      </c>
      <c r="F26" s="22">
        <f t="shared" si="1"/>
        <v>0</v>
      </c>
      <c r="G26" s="22"/>
      <c r="H26" s="22"/>
      <c r="I26" s="22">
        <v>60624200</v>
      </c>
      <c r="J26" s="22"/>
    </row>
    <row r="27" spans="1:10" ht="12.75" customHeight="1">
      <c r="A27" s="50" t="s">
        <v>309</v>
      </c>
      <c r="B27" s="51">
        <v>212</v>
      </c>
      <c r="C27" s="51">
        <v>5</v>
      </c>
      <c r="D27" s="51">
        <v>1</v>
      </c>
      <c r="E27" s="22">
        <f t="shared" si="0"/>
        <v>4000000</v>
      </c>
      <c r="F27" s="22">
        <f t="shared" si="1"/>
        <v>0</v>
      </c>
      <c r="G27" s="22"/>
      <c r="H27" s="22"/>
      <c r="I27" s="22">
        <v>4000000</v>
      </c>
      <c r="J27" s="22"/>
    </row>
    <row r="28" spans="1:10" ht="12.75" customHeight="1">
      <c r="A28" s="50" t="s">
        <v>309</v>
      </c>
      <c r="B28" s="51">
        <v>207</v>
      </c>
      <c r="C28" s="51">
        <v>1</v>
      </c>
      <c r="D28" s="51">
        <v>9</v>
      </c>
      <c r="E28" s="22">
        <f t="shared" si="0"/>
        <v>100000</v>
      </c>
      <c r="F28" s="22">
        <f t="shared" si="1"/>
        <v>0</v>
      </c>
      <c r="G28" s="22"/>
      <c r="H28" s="22"/>
      <c r="I28" s="22">
        <v>100000</v>
      </c>
      <c r="J28" s="22"/>
    </row>
    <row r="29" spans="1:10" ht="12.75" customHeight="1">
      <c r="A29" s="50" t="s">
        <v>309</v>
      </c>
      <c r="B29" s="51">
        <v>208</v>
      </c>
      <c r="C29" s="51">
        <v>2</v>
      </c>
      <c r="D29" s="51">
        <v>8</v>
      </c>
      <c r="E29" s="22">
        <f t="shared" si="0"/>
        <v>733680</v>
      </c>
      <c r="F29" s="22">
        <f t="shared" si="1"/>
        <v>0</v>
      </c>
      <c r="G29" s="22"/>
      <c r="H29" s="22"/>
      <c r="I29" s="22">
        <v>733680</v>
      </c>
      <c r="J29" s="22"/>
    </row>
    <row r="30" spans="1:10" ht="12.75" customHeight="1">
      <c r="A30" s="50" t="s">
        <v>309</v>
      </c>
      <c r="B30" s="51">
        <v>208</v>
      </c>
      <c r="C30" s="51">
        <v>2</v>
      </c>
      <c r="D30" s="51">
        <v>99</v>
      </c>
      <c r="E30" s="22">
        <f t="shared" si="0"/>
        <v>112800</v>
      </c>
      <c r="F30" s="22">
        <f t="shared" si="1"/>
        <v>0</v>
      </c>
      <c r="G30" s="22"/>
      <c r="H30" s="22"/>
      <c r="I30" s="22">
        <v>112800</v>
      </c>
      <c r="J30" s="22"/>
    </row>
    <row r="31" spans="1:10" ht="12.75" customHeight="1">
      <c r="A31" s="50" t="s">
        <v>309</v>
      </c>
      <c r="B31" s="51">
        <v>210</v>
      </c>
      <c r="C31" s="51">
        <v>7</v>
      </c>
      <c r="D31" s="51">
        <v>17</v>
      </c>
      <c r="E31" s="22">
        <f t="shared" si="0"/>
        <v>1345000</v>
      </c>
      <c r="F31" s="22">
        <f t="shared" si="1"/>
        <v>0</v>
      </c>
      <c r="G31" s="22"/>
      <c r="H31" s="22"/>
      <c r="I31" s="22">
        <v>1345000</v>
      </c>
      <c r="J31" s="22"/>
    </row>
    <row r="32" spans="1:10" ht="12.75" customHeight="1">
      <c r="A32" s="50" t="s">
        <v>309</v>
      </c>
      <c r="B32" s="51">
        <v>210</v>
      </c>
      <c r="C32" s="51">
        <v>3</v>
      </c>
      <c r="D32" s="51">
        <v>2</v>
      </c>
      <c r="E32" s="22">
        <f t="shared" si="0"/>
        <v>400000</v>
      </c>
      <c r="F32" s="22">
        <f t="shared" si="1"/>
        <v>0</v>
      </c>
      <c r="G32" s="22"/>
      <c r="H32" s="22"/>
      <c r="I32" s="22">
        <v>400000</v>
      </c>
      <c r="J32" s="22"/>
    </row>
    <row r="33" spans="1:10" ht="12.75" customHeight="1">
      <c r="A33" s="50" t="s">
        <v>309</v>
      </c>
      <c r="B33" s="51">
        <v>210</v>
      </c>
      <c r="C33" s="51">
        <v>1</v>
      </c>
      <c r="D33" s="51">
        <v>99</v>
      </c>
      <c r="E33" s="22">
        <f t="shared" si="0"/>
        <v>956400</v>
      </c>
      <c r="F33" s="22">
        <f t="shared" si="1"/>
        <v>0</v>
      </c>
      <c r="G33" s="22"/>
      <c r="H33" s="22"/>
      <c r="I33" s="22">
        <v>956400</v>
      </c>
      <c r="J33" s="22"/>
    </row>
    <row r="34" spans="1:10" ht="12.75" customHeight="1">
      <c r="A34" s="50" t="s">
        <v>309</v>
      </c>
      <c r="B34" s="51">
        <v>215</v>
      </c>
      <c r="C34" s="51">
        <v>8</v>
      </c>
      <c r="D34" s="51">
        <v>99</v>
      </c>
      <c r="E34" s="22">
        <f t="shared" si="0"/>
        <v>180000</v>
      </c>
      <c r="F34" s="22">
        <f t="shared" si="1"/>
        <v>0</v>
      </c>
      <c r="G34" s="22"/>
      <c r="H34" s="22"/>
      <c r="I34" s="22">
        <v>180000</v>
      </c>
      <c r="J34" s="22"/>
    </row>
    <row r="35" spans="1:10" ht="12.75" customHeight="1">
      <c r="A35" s="50" t="s">
        <v>309</v>
      </c>
      <c r="B35" s="51">
        <v>215</v>
      </c>
      <c r="C35" s="51">
        <v>8</v>
      </c>
      <c r="D35" s="51">
        <v>99</v>
      </c>
      <c r="E35" s="22">
        <f t="shared" si="0"/>
        <v>480300</v>
      </c>
      <c r="F35" s="22">
        <f t="shared" si="1"/>
        <v>0</v>
      </c>
      <c r="G35" s="22"/>
      <c r="H35" s="22"/>
      <c r="I35" s="22">
        <v>480300</v>
      </c>
      <c r="J35" s="22"/>
    </row>
    <row r="36" spans="1:10" ht="12.75" customHeight="1">
      <c r="A36" s="50" t="s">
        <v>309</v>
      </c>
      <c r="B36" s="51">
        <v>213</v>
      </c>
      <c r="C36" s="51">
        <v>3</v>
      </c>
      <c r="D36" s="51">
        <v>99</v>
      </c>
      <c r="E36" s="22">
        <f t="shared" si="0"/>
        <v>3740900</v>
      </c>
      <c r="F36" s="22">
        <f t="shared" si="1"/>
        <v>0</v>
      </c>
      <c r="G36" s="22"/>
      <c r="H36" s="22"/>
      <c r="I36" s="22">
        <v>3740900</v>
      </c>
      <c r="J36" s="22"/>
    </row>
    <row r="37" spans="1:10" ht="12.75" customHeight="1">
      <c r="A37" s="50" t="s">
        <v>309</v>
      </c>
      <c r="B37" s="51">
        <v>213</v>
      </c>
      <c r="C37" s="51">
        <v>1</v>
      </c>
      <c r="D37" s="51">
        <v>99</v>
      </c>
      <c r="E37" s="22">
        <f t="shared" si="0"/>
        <v>4764500</v>
      </c>
      <c r="F37" s="22">
        <f t="shared" si="1"/>
        <v>0</v>
      </c>
      <c r="G37" s="22"/>
      <c r="H37" s="22"/>
      <c r="I37" s="22">
        <v>4764500</v>
      </c>
      <c r="J37" s="22"/>
    </row>
    <row r="38" spans="1:10" ht="12.75" customHeight="1">
      <c r="A38" s="50" t="s">
        <v>309</v>
      </c>
      <c r="B38" s="51">
        <v>213</v>
      </c>
      <c r="C38" s="51">
        <v>1</v>
      </c>
      <c r="D38" s="51">
        <v>35</v>
      </c>
      <c r="E38" s="22">
        <f t="shared" si="0"/>
        <v>3142500</v>
      </c>
      <c r="F38" s="22">
        <f t="shared" si="1"/>
        <v>0</v>
      </c>
      <c r="G38" s="22"/>
      <c r="H38" s="22"/>
      <c r="I38" s="22">
        <v>3142500</v>
      </c>
      <c r="J38" s="22"/>
    </row>
    <row r="39" spans="1:10" ht="12.75" customHeight="1">
      <c r="A39" s="50" t="s">
        <v>309</v>
      </c>
      <c r="B39" s="51">
        <v>211</v>
      </c>
      <c r="C39" s="51">
        <v>4</v>
      </c>
      <c r="D39" s="51">
        <v>2</v>
      </c>
      <c r="E39" s="22">
        <f t="shared" si="0"/>
        <v>860436</v>
      </c>
      <c r="F39" s="22">
        <f t="shared" si="1"/>
        <v>0</v>
      </c>
      <c r="G39" s="22"/>
      <c r="H39" s="22"/>
      <c r="I39" s="22">
        <v>860436</v>
      </c>
      <c r="J39" s="22"/>
    </row>
    <row r="40" spans="1:10" ht="12.75" customHeight="1">
      <c r="A40" s="50" t="s">
        <v>309</v>
      </c>
      <c r="B40" s="51">
        <v>208</v>
      </c>
      <c r="C40" s="51">
        <v>1</v>
      </c>
      <c r="D40" s="51">
        <v>4</v>
      </c>
      <c r="E40" s="22">
        <f t="shared" si="0"/>
        <v>65000</v>
      </c>
      <c r="F40" s="22">
        <f t="shared" si="1"/>
        <v>0</v>
      </c>
      <c r="G40" s="22"/>
      <c r="H40" s="22"/>
      <c r="I40" s="22">
        <v>65000</v>
      </c>
      <c r="J40" s="22"/>
    </row>
    <row r="41" spans="1:10" ht="12.75" customHeight="1">
      <c r="A41" s="50" t="s">
        <v>309</v>
      </c>
      <c r="B41" s="51">
        <v>208</v>
      </c>
      <c r="C41" s="51">
        <v>1</v>
      </c>
      <c r="D41" s="51">
        <v>99</v>
      </c>
      <c r="E41" s="22">
        <f t="shared" si="0"/>
        <v>1800000</v>
      </c>
      <c r="F41" s="22">
        <f t="shared" si="1"/>
        <v>0</v>
      </c>
      <c r="G41" s="22"/>
      <c r="H41" s="22"/>
      <c r="I41" s="22">
        <v>1800000</v>
      </c>
      <c r="J41" s="22"/>
    </row>
    <row r="42" spans="1:10" ht="12.75" customHeight="1">
      <c r="A42" s="50" t="s">
        <v>309</v>
      </c>
      <c r="B42" s="51">
        <v>208</v>
      </c>
      <c r="C42" s="51">
        <v>2</v>
      </c>
      <c r="D42" s="51">
        <v>99</v>
      </c>
      <c r="E42" s="22">
        <f t="shared" si="0"/>
        <v>100000</v>
      </c>
      <c r="F42" s="22">
        <f t="shared" si="1"/>
        <v>0</v>
      </c>
      <c r="G42" s="22"/>
      <c r="H42" s="22"/>
      <c r="I42" s="22">
        <v>100000</v>
      </c>
      <c r="J42" s="22"/>
    </row>
    <row r="43" spans="1:10" ht="12.75" customHeight="1">
      <c r="A43" s="50" t="s">
        <v>309</v>
      </c>
      <c r="B43" s="51" t="s">
        <v>313</v>
      </c>
      <c r="C43" s="51" t="s">
        <v>312</v>
      </c>
      <c r="D43" s="51" t="s">
        <v>312</v>
      </c>
      <c r="E43" s="22">
        <f t="shared" si="0"/>
        <v>160000</v>
      </c>
      <c r="F43" s="22">
        <f t="shared" si="1"/>
        <v>0</v>
      </c>
      <c r="G43" s="22"/>
      <c r="H43" s="22"/>
      <c r="I43" s="22">
        <v>160000</v>
      </c>
      <c r="J43" s="22"/>
    </row>
    <row r="44" spans="1:10" ht="12.75" customHeight="1">
      <c r="A44" s="50" t="s">
        <v>309</v>
      </c>
      <c r="B44" s="51" t="s">
        <v>313</v>
      </c>
      <c r="C44" s="51" t="s">
        <v>318</v>
      </c>
      <c r="D44" s="51" t="s">
        <v>312</v>
      </c>
      <c r="E44" s="22">
        <f t="shared" si="0"/>
        <v>383400</v>
      </c>
      <c r="F44" s="22">
        <f t="shared" si="1"/>
        <v>0</v>
      </c>
      <c r="G44" s="22"/>
      <c r="H44" s="22"/>
      <c r="I44" s="22">
        <v>383400</v>
      </c>
      <c r="J44" s="22"/>
    </row>
    <row r="45" spans="1:10" ht="12.75" customHeight="1">
      <c r="A45" s="50" t="s">
        <v>309</v>
      </c>
      <c r="B45" s="51">
        <v>212</v>
      </c>
      <c r="C45" s="51">
        <v>1</v>
      </c>
      <c r="D45" s="51">
        <v>4</v>
      </c>
      <c r="E45" s="22">
        <f t="shared" si="0"/>
        <v>335870</v>
      </c>
      <c r="F45" s="22">
        <f t="shared" si="1"/>
        <v>0</v>
      </c>
      <c r="G45" s="22"/>
      <c r="H45" s="22"/>
      <c r="I45" s="22">
        <v>335870</v>
      </c>
      <c r="J45" s="22"/>
    </row>
    <row r="46" spans="1:10" ht="12.75" customHeight="1">
      <c r="A46" s="50" t="s">
        <v>309</v>
      </c>
      <c r="B46" s="51">
        <v>212</v>
      </c>
      <c r="C46" s="51">
        <v>1</v>
      </c>
      <c r="D46" s="51">
        <v>4</v>
      </c>
      <c r="E46" s="22">
        <f t="shared" si="0"/>
        <v>1500000</v>
      </c>
      <c r="F46" s="22">
        <f t="shared" si="1"/>
        <v>0</v>
      </c>
      <c r="G46" s="22"/>
      <c r="H46" s="22"/>
      <c r="I46" s="22">
        <v>1500000</v>
      </c>
      <c r="J46" s="22"/>
    </row>
    <row r="47" spans="1:10" ht="12.75" customHeight="1">
      <c r="A47" s="50" t="s">
        <v>309</v>
      </c>
      <c r="B47" s="51">
        <v>212</v>
      </c>
      <c r="C47" s="51">
        <v>1</v>
      </c>
      <c r="D47" s="51">
        <v>4</v>
      </c>
      <c r="E47" s="22">
        <f t="shared" si="0"/>
        <v>892000</v>
      </c>
      <c r="F47" s="22">
        <f t="shared" si="1"/>
        <v>0</v>
      </c>
      <c r="G47" s="22"/>
      <c r="H47" s="22"/>
      <c r="I47" s="22">
        <v>892000</v>
      </c>
      <c r="J47" s="22"/>
    </row>
    <row r="48" spans="1:10" ht="12.75" customHeight="1">
      <c r="A48" s="50" t="s">
        <v>309</v>
      </c>
      <c r="B48" s="51">
        <v>205</v>
      </c>
      <c r="C48" s="51">
        <v>2</v>
      </c>
      <c r="D48" s="51">
        <v>1</v>
      </c>
      <c r="E48" s="22">
        <f t="shared" si="0"/>
        <v>100000</v>
      </c>
      <c r="F48" s="22">
        <f t="shared" si="1"/>
        <v>0</v>
      </c>
      <c r="G48" s="22"/>
      <c r="H48" s="22"/>
      <c r="I48" s="22">
        <v>100000</v>
      </c>
      <c r="J48" s="22"/>
    </row>
    <row r="49" spans="1:10" ht="12.75" customHeight="1">
      <c r="A49" s="50" t="s">
        <v>309</v>
      </c>
      <c r="B49" s="51">
        <v>205</v>
      </c>
      <c r="C49" s="51">
        <v>4</v>
      </c>
      <c r="D49" s="51">
        <v>3</v>
      </c>
      <c r="E49" s="22">
        <f t="shared" si="0"/>
        <v>100000</v>
      </c>
      <c r="F49" s="22">
        <f t="shared" si="1"/>
        <v>0</v>
      </c>
      <c r="G49" s="22"/>
      <c r="H49" s="22"/>
      <c r="I49" s="22">
        <v>100000</v>
      </c>
      <c r="J49" s="22"/>
    </row>
    <row r="50" spans="1:10" ht="12.75" customHeight="1">
      <c r="A50" s="50" t="s">
        <v>309</v>
      </c>
      <c r="B50" s="51">
        <v>212</v>
      </c>
      <c r="C50" s="51">
        <v>99</v>
      </c>
      <c r="D50" s="51">
        <v>99</v>
      </c>
      <c r="E50" s="22">
        <f t="shared" si="0"/>
        <v>8463800</v>
      </c>
      <c r="F50" s="22">
        <f t="shared" si="1"/>
        <v>0</v>
      </c>
      <c r="G50" s="22"/>
      <c r="H50" s="22"/>
      <c r="I50" s="22">
        <v>8463800</v>
      </c>
      <c r="J50" s="22"/>
    </row>
    <row r="51" spans="1:10" ht="12.75" customHeight="1">
      <c r="A51" s="50" t="s">
        <v>309</v>
      </c>
      <c r="B51" s="51">
        <v>208</v>
      </c>
      <c r="C51" s="51">
        <v>8</v>
      </c>
      <c r="D51" s="51">
        <v>1</v>
      </c>
      <c r="E51" s="22">
        <f t="shared" si="0"/>
        <v>2103</v>
      </c>
      <c r="F51" s="22">
        <f t="shared" si="1"/>
        <v>0</v>
      </c>
      <c r="G51" s="22"/>
      <c r="H51" s="22"/>
      <c r="I51" s="22">
        <v>2103</v>
      </c>
      <c r="J51" s="22"/>
    </row>
    <row r="52" spans="1:10" ht="12.75" customHeight="1">
      <c r="A52" s="50" t="s">
        <v>309</v>
      </c>
      <c r="B52" s="51">
        <v>208</v>
      </c>
      <c r="C52" s="51">
        <v>8</v>
      </c>
      <c r="D52" s="51">
        <v>2</v>
      </c>
      <c r="E52" s="22">
        <f t="shared" si="0"/>
        <v>10736</v>
      </c>
      <c r="F52" s="22">
        <f t="shared" si="1"/>
        <v>0</v>
      </c>
      <c r="G52" s="22"/>
      <c r="H52" s="22"/>
      <c r="I52" s="22">
        <v>10736</v>
      </c>
      <c r="J52" s="22"/>
    </row>
    <row r="53" spans="1:10" ht="12.75" customHeight="1">
      <c r="A53" s="50" t="s">
        <v>309</v>
      </c>
      <c r="B53" s="51">
        <v>208</v>
      </c>
      <c r="C53" s="51">
        <v>8</v>
      </c>
      <c r="D53" s="51">
        <v>3</v>
      </c>
      <c r="E53" s="22">
        <f t="shared" si="0"/>
        <v>29270</v>
      </c>
      <c r="F53" s="22">
        <f t="shared" si="1"/>
        <v>0</v>
      </c>
      <c r="G53" s="22"/>
      <c r="H53" s="22"/>
      <c r="I53" s="22">
        <v>29270</v>
      </c>
      <c r="J53" s="22"/>
    </row>
    <row r="54" spans="1:10" ht="12.75" customHeight="1">
      <c r="A54" s="50" t="s">
        <v>309</v>
      </c>
      <c r="B54" s="51">
        <v>208</v>
      </c>
      <c r="C54" s="51">
        <v>8</v>
      </c>
      <c r="D54" s="51">
        <v>6</v>
      </c>
      <c r="E54" s="22">
        <f t="shared" si="0"/>
        <v>3866</v>
      </c>
      <c r="F54" s="22">
        <f t="shared" si="1"/>
        <v>0</v>
      </c>
      <c r="G54" s="22"/>
      <c r="H54" s="22"/>
      <c r="I54" s="22">
        <v>3866</v>
      </c>
      <c r="J54" s="22"/>
    </row>
    <row r="55" spans="1:10" ht="12.75" customHeight="1">
      <c r="A55" s="50" t="s">
        <v>309</v>
      </c>
      <c r="B55" s="51">
        <v>208</v>
      </c>
      <c r="C55" s="51">
        <v>19</v>
      </c>
      <c r="D55" s="51">
        <v>1</v>
      </c>
      <c r="E55" s="22">
        <f t="shared" si="0"/>
        <v>31789</v>
      </c>
      <c r="F55" s="22">
        <f t="shared" si="1"/>
        <v>0</v>
      </c>
      <c r="G55" s="22"/>
      <c r="H55" s="22"/>
      <c r="I55" s="22">
        <v>31789</v>
      </c>
      <c r="J55" s="22"/>
    </row>
    <row r="56" spans="1:10" ht="12.75" customHeight="1">
      <c r="A56" s="50" t="s">
        <v>309</v>
      </c>
      <c r="B56" s="51">
        <v>208</v>
      </c>
      <c r="C56" s="51">
        <v>19</v>
      </c>
      <c r="D56" s="51">
        <v>2</v>
      </c>
      <c r="E56" s="22">
        <f t="shared" si="0"/>
        <v>28101</v>
      </c>
      <c r="F56" s="22">
        <f t="shared" si="1"/>
        <v>0</v>
      </c>
      <c r="G56" s="22"/>
      <c r="H56" s="22"/>
      <c r="I56" s="22">
        <v>28101</v>
      </c>
      <c r="J56" s="22"/>
    </row>
    <row r="57" spans="1:10" ht="12.75" customHeight="1">
      <c r="A57" s="50" t="s">
        <v>309</v>
      </c>
      <c r="B57" s="51">
        <v>208</v>
      </c>
      <c r="C57" s="51">
        <v>21</v>
      </c>
      <c r="D57" s="51">
        <v>1</v>
      </c>
      <c r="E57" s="22">
        <f t="shared" si="0"/>
        <v>1870</v>
      </c>
      <c r="F57" s="22">
        <f t="shared" si="1"/>
        <v>0</v>
      </c>
      <c r="G57" s="22"/>
      <c r="H57" s="22"/>
      <c r="I57" s="22">
        <v>1870</v>
      </c>
      <c r="J57" s="22"/>
    </row>
    <row r="58" spans="1:10" ht="12.75" customHeight="1">
      <c r="A58" s="50" t="s">
        <v>309</v>
      </c>
      <c r="B58" s="51">
        <v>208</v>
      </c>
      <c r="C58" s="51">
        <v>21</v>
      </c>
      <c r="D58" s="51">
        <v>2</v>
      </c>
      <c r="E58" s="22">
        <f t="shared" si="0"/>
        <v>9540</v>
      </c>
      <c r="F58" s="22">
        <f t="shared" si="1"/>
        <v>0</v>
      </c>
      <c r="G58" s="22"/>
      <c r="H58" s="22"/>
      <c r="I58" s="22">
        <v>9540</v>
      </c>
      <c r="J58" s="22"/>
    </row>
    <row r="59" spans="1:10" ht="12.75" customHeight="1">
      <c r="A59" s="50" t="s">
        <v>309</v>
      </c>
      <c r="B59" s="51">
        <v>208</v>
      </c>
      <c r="C59" s="51">
        <v>25</v>
      </c>
      <c r="D59" s="51">
        <v>2</v>
      </c>
      <c r="E59" s="22">
        <f t="shared" si="0"/>
        <v>3200</v>
      </c>
      <c r="F59" s="22">
        <f t="shared" si="1"/>
        <v>0</v>
      </c>
      <c r="G59" s="22"/>
      <c r="H59" s="22"/>
      <c r="I59" s="22">
        <v>3200</v>
      </c>
      <c r="J59" s="22"/>
    </row>
    <row r="60" spans="1:10" ht="12.75" customHeight="1">
      <c r="A60" s="50" t="s">
        <v>309</v>
      </c>
      <c r="B60" s="51">
        <v>201</v>
      </c>
      <c r="C60" s="51">
        <v>3</v>
      </c>
      <c r="D60" s="51" t="s">
        <v>311</v>
      </c>
      <c r="E60" s="22">
        <f t="shared" si="0"/>
        <v>7686005</v>
      </c>
      <c r="F60" s="22">
        <f t="shared" si="1"/>
        <v>7686005</v>
      </c>
      <c r="G60" s="22">
        <v>6405257.78</v>
      </c>
      <c r="H60" s="22">
        <v>1280747.22</v>
      </c>
      <c r="I60" s="22"/>
      <c r="J60" s="22"/>
    </row>
    <row r="61" spans="1:10" ht="12.75" customHeight="1">
      <c r="A61" s="50" t="s">
        <v>309</v>
      </c>
      <c r="B61" s="51">
        <v>208</v>
      </c>
      <c r="C61" s="51">
        <v>1</v>
      </c>
      <c r="D61" s="51" t="s">
        <v>312</v>
      </c>
      <c r="E61" s="22">
        <f t="shared" si="0"/>
        <v>6959612.53</v>
      </c>
      <c r="F61" s="22">
        <f t="shared" si="1"/>
        <v>6959612.53</v>
      </c>
      <c r="G61" s="22">
        <v>5899627.2</v>
      </c>
      <c r="H61" s="22">
        <v>1059985.33</v>
      </c>
      <c r="I61" s="22"/>
      <c r="J61" s="22"/>
    </row>
    <row r="62" spans="1:10" ht="12.75" customHeight="1">
      <c r="A62" s="50" t="s">
        <v>309</v>
      </c>
      <c r="B62" s="51">
        <v>212</v>
      </c>
      <c r="C62" s="51">
        <v>1</v>
      </c>
      <c r="D62" s="51" t="s">
        <v>317</v>
      </c>
      <c r="E62" s="22">
        <f t="shared" si="0"/>
        <v>2660240.4</v>
      </c>
      <c r="F62" s="22">
        <f t="shared" si="1"/>
        <v>2660240.4</v>
      </c>
      <c r="G62" s="22">
        <v>2192580</v>
      </c>
      <c r="H62" s="22">
        <v>467660.4</v>
      </c>
      <c r="I62" s="22"/>
      <c r="J62" s="22"/>
    </row>
    <row r="63" spans="1:10" ht="12.75" customHeight="1">
      <c r="A63" s="50" t="s">
        <v>309</v>
      </c>
      <c r="B63" s="51">
        <v>210</v>
      </c>
      <c r="C63" s="51">
        <v>11</v>
      </c>
      <c r="D63" s="51" t="s">
        <v>311</v>
      </c>
      <c r="E63" s="22">
        <f t="shared" si="0"/>
        <v>536079</v>
      </c>
      <c r="F63" s="22">
        <f t="shared" si="1"/>
        <v>536079</v>
      </c>
      <c r="G63" s="22">
        <v>536079</v>
      </c>
      <c r="H63" s="22"/>
      <c r="I63" s="22"/>
      <c r="J63" s="22"/>
    </row>
    <row r="64" spans="1:10" ht="12.75" customHeight="1">
      <c r="A64" s="50" t="s">
        <v>309</v>
      </c>
      <c r="B64" s="51">
        <v>210</v>
      </c>
      <c r="C64" s="51">
        <v>11</v>
      </c>
      <c r="D64" s="51" t="s">
        <v>319</v>
      </c>
      <c r="E64" s="22">
        <f t="shared" si="0"/>
        <v>195252</v>
      </c>
      <c r="F64" s="22">
        <f t="shared" si="1"/>
        <v>195252</v>
      </c>
      <c r="G64" s="22">
        <v>195252</v>
      </c>
      <c r="H64" s="22"/>
      <c r="I64" s="22"/>
      <c r="J64" s="22"/>
    </row>
    <row r="65" spans="1:10" ht="12.75" customHeight="1">
      <c r="A65" s="50" t="s">
        <v>309</v>
      </c>
      <c r="B65" s="51">
        <v>208</v>
      </c>
      <c r="C65" s="51">
        <v>5</v>
      </c>
      <c r="D65" s="51" t="s">
        <v>320</v>
      </c>
      <c r="E65" s="22">
        <f t="shared" si="0"/>
        <v>1440649</v>
      </c>
      <c r="F65" s="22">
        <f t="shared" si="1"/>
        <v>1440649</v>
      </c>
      <c r="G65" s="22">
        <v>1440649</v>
      </c>
      <c r="H65" s="22"/>
      <c r="I65" s="22"/>
      <c r="J65" s="22"/>
    </row>
    <row r="66" spans="1:10" ht="12.75" customHeight="1">
      <c r="A66" s="50" t="s">
        <v>309</v>
      </c>
      <c r="B66" s="51">
        <v>208</v>
      </c>
      <c r="C66" s="51">
        <v>5</v>
      </c>
      <c r="D66" s="51" t="s">
        <v>321</v>
      </c>
      <c r="E66" s="22">
        <f t="shared" si="0"/>
        <v>720324</v>
      </c>
      <c r="F66" s="22">
        <f t="shared" si="1"/>
        <v>720324</v>
      </c>
      <c r="G66" s="22">
        <v>720324</v>
      </c>
      <c r="H66" s="22"/>
      <c r="I66" s="22"/>
      <c r="J66" s="22"/>
    </row>
    <row r="67" spans="1:10" ht="12.75" customHeight="1">
      <c r="A67" s="50" t="s">
        <v>309</v>
      </c>
      <c r="B67" s="51">
        <v>221</v>
      </c>
      <c r="C67" s="51">
        <v>2</v>
      </c>
      <c r="D67" s="51" t="s">
        <v>311</v>
      </c>
      <c r="E67" s="22">
        <f t="shared" si="0"/>
        <v>5660520</v>
      </c>
      <c r="F67" s="22">
        <f t="shared" si="1"/>
        <v>5660520</v>
      </c>
      <c r="G67" s="22">
        <v>5660520</v>
      </c>
      <c r="H67" s="22"/>
      <c r="I67" s="22"/>
      <c r="J67" s="22"/>
    </row>
    <row r="68" spans="1:10" ht="12.75" customHeight="1">
      <c r="A68" s="50" t="s">
        <v>309</v>
      </c>
      <c r="B68" s="51">
        <v>210</v>
      </c>
      <c r="C68" s="51">
        <v>11</v>
      </c>
      <c r="D68" s="51" t="s">
        <v>314</v>
      </c>
      <c r="E68" s="22">
        <f t="shared" si="0"/>
        <v>508922.96</v>
      </c>
      <c r="F68" s="22">
        <f t="shared" si="1"/>
        <v>508922.96</v>
      </c>
      <c r="G68" s="22">
        <v>508922.96</v>
      </c>
      <c r="H68" s="22"/>
      <c r="I68" s="22"/>
      <c r="J68" s="22"/>
    </row>
    <row r="69" spans="1:10" ht="12.75" customHeight="1">
      <c r="A69" s="50" t="s">
        <v>309</v>
      </c>
      <c r="B69" s="51">
        <v>227</v>
      </c>
      <c r="C69" s="51"/>
      <c r="D69" s="51"/>
      <c r="E69" s="22">
        <f t="shared" si="0"/>
        <v>1400000</v>
      </c>
      <c r="F69" s="22">
        <f t="shared" si="1"/>
        <v>0</v>
      </c>
      <c r="G69" s="22"/>
      <c r="H69" s="22"/>
      <c r="I69" s="22">
        <v>1400000</v>
      </c>
      <c r="J69" s="22"/>
    </row>
    <row r="72" ht="12.75" customHeight="1">
      <c r="I72" s="1">
        <v>12899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A4:A5"/>
    <mergeCell ref="B4:D4"/>
    <mergeCell ref="E4:E5"/>
    <mergeCell ref="F4:H4"/>
    <mergeCell ref="I4:J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20"/>
  <sheetViews>
    <sheetView showGridLines="0" zoomScalePageLayoutView="0" workbookViewId="0" topLeftCell="A1">
      <selection activeCell="E17" sqref="E17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21.421875" style="1" customWidth="1"/>
    <col min="6" max="9" width="14.28125" style="1" customWidth="1"/>
    <col min="10" max="10" width="9.140625" style="1" customWidth="1"/>
    <col min="11" max="18" width="14.28125" style="1" customWidth="1"/>
    <col min="19" max="19" width="9.140625" style="1" customWidth="1"/>
    <col min="20" max="21" width="14.28125" style="1" customWidth="1"/>
    <col min="22" max="24" width="9.140625" style="1" customWidth="1"/>
    <col min="25" max="26" width="14.28125" style="1" customWidth="1"/>
    <col min="27" max="34" width="9.140625" style="1" customWidth="1"/>
    <col min="35" max="35" width="14.28125" style="1" customWidth="1"/>
    <col min="36" max="41" width="9.140625" style="1" customWidth="1"/>
    <col min="42" max="43" width="14.28125" style="1" customWidth="1"/>
    <col min="44" max="44" width="9.140625" style="1" customWidth="1"/>
    <col min="45" max="45" width="14.28125" style="1" customWidth="1"/>
    <col min="46" max="46" width="9.140625" style="1" customWidth="1"/>
    <col min="47" max="50" width="14.28125" style="1" customWidth="1"/>
    <col min="51" max="54" width="9.140625" style="1" customWidth="1"/>
    <col min="55" max="55" width="14.28125" style="1" customWidth="1"/>
    <col min="56" max="56" width="9.140625" style="1" customWidth="1"/>
    <col min="57" max="57" width="14.28125" style="1" customWidth="1"/>
    <col min="58" max="114" width="9.140625" style="1" customWidth="1"/>
  </cols>
  <sheetData>
    <row r="1" spans="1:113" s="1" customFormat="1" ht="15" customHeight="1">
      <c r="A1" s="82" t="s">
        <v>51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  <c r="DD1" s="82"/>
      <c r="DE1" s="82"/>
      <c r="DF1" s="82"/>
      <c r="DG1" s="82"/>
      <c r="DH1" s="82"/>
      <c r="DI1" s="82"/>
    </row>
    <row r="2" spans="1:113" s="1" customFormat="1" ht="18.75" customHeight="1">
      <c r="A2" s="84" t="s">
        <v>300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</row>
    <row r="3" spans="1:113" s="1" customFormat="1" ht="15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13" s="29" customFormat="1" ht="15" customHeight="1">
      <c r="A4" s="111" t="s">
        <v>29</v>
      </c>
      <c r="B4" s="111" t="s">
        <v>48</v>
      </c>
      <c r="C4" s="111"/>
      <c r="D4" s="111"/>
      <c r="E4" s="111" t="s">
        <v>30</v>
      </c>
      <c r="F4" s="111" t="s">
        <v>52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 t="s">
        <v>54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 t="s">
        <v>53</v>
      </c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 t="s">
        <v>59</v>
      </c>
      <c r="BJ4" s="111"/>
      <c r="BK4" s="111"/>
      <c r="BL4" s="111"/>
      <c r="BM4" s="111"/>
      <c r="BN4" s="111" t="s">
        <v>55</v>
      </c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 t="s">
        <v>56</v>
      </c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 t="s">
        <v>57</v>
      </c>
      <c r="CS4" s="111"/>
      <c r="CT4" s="111"/>
      <c r="CU4" s="111" t="s">
        <v>58</v>
      </c>
      <c r="CV4" s="111"/>
      <c r="CW4" s="111"/>
      <c r="CX4" s="111"/>
      <c r="CY4" s="111"/>
      <c r="CZ4" s="111"/>
      <c r="DA4" s="101" t="s">
        <v>60</v>
      </c>
      <c r="DB4" s="102"/>
      <c r="DC4" s="102"/>
      <c r="DD4" s="103"/>
      <c r="DE4" s="111" t="s">
        <v>61</v>
      </c>
      <c r="DF4" s="111"/>
      <c r="DG4" s="111"/>
      <c r="DH4" s="111"/>
      <c r="DI4" s="111"/>
    </row>
    <row r="5" spans="1:113" s="29" customFormat="1" ht="48.75" customHeight="1">
      <c r="A5" s="111" t="s">
        <v>29</v>
      </c>
      <c r="B5" s="13" t="s">
        <v>37</v>
      </c>
      <c r="C5" s="13" t="s">
        <v>38</v>
      </c>
      <c r="D5" s="13" t="s">
        <v>39</v>
      </c>
      <c r="E5" s="111" t="s">
        <v>30</v>
      </c>
      <c r="F5" s="13" t="s">
        <v>49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49</v>
      </c>
      <c r="U5" s="13" t="s">
        <v>87</v>
      </c>
      <c r="V5" s="13" t="s">
        <v>88</v>
      </c>
      <c r="W5" s="13" t="s">
        <v>89</v>
      </c>
      <c r="X5" s="13" t="s">
        <v>90</v>
      </c>
      <c r="Y5" s="13" t="s">
        <v>91</v>
      </c>
      <c r="Z5" s="13" t="s">
        <v>92</v>
      </c>
      <c r="AA5" s="13" t="s">
        <v>93</v>
      </c>
      <c r="AB5" s="13" t="s">
        <v>94</v>
      </c>
      <c r="AC5" s="13" t="s">
        <v>95</v>
      </c>
      <c r="AD5" s="13" t="s">
        <v>96</v>
      </c>
      <c r="AE5" s="13" t="s">
        <v>97</v>
      </c>
      <c r="AF5" s="13" t="s">
        <v>98</v>
      </c>
      <c r="AG5" s="13" t="s">
        <v>99</v>
      </c>
      <c r="AH5" s="13" t="s">
        <v>100</v>
      </c>
      <c r="AI5" s="13" t="s">
        <v>101</v>
      </c>
      <c r="AJ5" s="13" t="s">
        <v>102</v>
      </c>
      <c r="AK5" s="13" t="s">
        <v>103</v>
      </c>
      <c r="AL5" s="13" t="s">
        <v>104</v>
      </c>
      <c r="AM5" s="13" t="s">
        <v>105</v>
      </c>
      <c r="AN5" s="13" t="s">
        <v>106</v>
      </c>
      <c r="AO5" s="13" t="s">
        <v>107</v>
      </c>
      <c r="AP5" s="13" t="s">
        <v>108</v>
      </c>
      <c r="AQ5" s="13" t="s">
        <v>109</v>
      </c>
      <c r="AR5" s="13" t="s">
        <v>110</v>
      </c>
      <c r="AS5" s="13" t="s">
        <v>111</v>
      </c>
      <c r="AT5" s="13" t="s">
        <v>112</v>
      </c>
      <c r="AU5" s="13" t="s">
        <v>113</v>
      </c>
      <c r="AV5" s="13" t="s">
        <v>49</v>
      </c>
      <c r="AW5" s="13" t="s">
        <v>75</v>
      </c>
      <c r="AX5" s="13" t="s">
        <v>76</v>
      </c>
      <c r="AY5" s="13" t="s">
        <v>77</v>
      </c>
      <c r="AZ5" s="13" t="s">
        <v>78</v>
      </c>
      <c r="BA5" s="13" t="s">
        <v>79</v>
      </c>
      <c r="BB5" s="13" t="s">
        <v>80</v>
      </c>
      <c r="BC5" s="13" t="s">
        <v>81</v>
      </c>
      <c r="BD5" s="13" t="s">
        <v>82</v>
      </c>
      <c r="BE5" s="13" t="s">
        <v>83</v>
      </c>
      <c r="BF5" s="13" t="s">
        <v>84</v>
      </c>
      <c r="BG5" s="13" t="s">
        <v>85</v>
      </c>
      <c r="BH5" s="13" t="s">
        <v>86</v>
      </c>
      <c r="BI5" s="13" t="s">
        <v>49</v>
      </c>
      <c r="BJ5" s="13" t="s">
        <v>136</v>
      </c>
      <c r="BK5" s="13" t="s">
        <v>137</v>
      </c>
      <c r="BL5" s="13" t="s">
        <v>138</v>
      </c>
      <c r="BM5" s="13" t="s">
        <v>139</v>
      </c>
      <c r="BN5" s="13" t="s">
        <v>49</v>
      </c>
      <c r="BO5" s="13" t="s">
        <v>114</v>
      </c>
      <c r="BP5" s="13" t="s">
        <v>115</v>
      </c>
      <c r="BQ5" s="13" t="s">
        <v>116</v>
      </c>
      <c r="BR5" s="13" t="s">
        <v>117</v>
      </c>
      <c r="BS5" s="13" t="s">
        <v>118</v>
      </c>
      <c r="BT5" s="13" t="s">
        <v>119</v>
      </c>
      <c r="BU5" s="13" t="s">
        <v>120</v>
      </c>
      <c r="BV5" s="13" t="s">
        <v>121</v>
      </c>
      <c r="BW5" s="13" t="s">
        <v>122</v>
      </c>
      <c r="BX5" s="13" t="s">
        <v>123</v>
      </c>
      <c r="BY5" s="13" t="s">
        <v>124</v>
      </c>
      <c r="BZ5" s="13" t="s">
        <v>125</v>
      </c>
      <c r="CA5" s="13" t="s">
        <v>49</v>
      </c>
      <c r="CB5" s="13" t="s">
        <v>114</v>
      </c>
      <c r="CC5" s="13" t="s">
        <v>115</v>
      </c>
      <c r="CD5" s="13" t="s">
        <v>116</v>
      </c>
      <c r="CE5" s="13" t="s">
        <v>117</v>
      </c>
      <c r="CF5" s="13" t="s">
        <v>118</v>
      </c>
      <c r="CG5" s="13" t="s">
        <v>119</v>
      </c>
      <c r="CH5" s="13" t="s">
        <v>120</v>
      </c>
      <c r="CI5" s="13" t="s">
        <v>126</v>
      </c>
      <c r="CJ5" s="13" t="s">
        <v>127</v>
      </c>
      <c r="CK5" s="13" t="s">
        <v>128</v>
      </c>
      <c r="CL5" s="13" t="s">
        <v>129</v>
      </c>
      <c r="CM5" s="13" t="s">
        <v>121</v>
      </c>
      <c r="CN5" s="13" t="s">
        <v>122</v>
      </c>
      <c r="CO5" s="13" t="s">
        <v>123</v>
      </c>
      <c r="CP5" s="13" t="s">
        <v>124</v>
      </c>
      <c r="CQ5" s="13" t="s">
        <v>130</v>
      </c>
      <c r="CR5" s="13" t="s">
        <v>49</v>
      </c>
      <c r="CS5" s="13" t="s">
        <v>131</v>
      </c>
      <c r="CT5" s="13" t="s">
        <v>132</v>
      </c>
      <c r="CU5" s="13" t="s">
        <v>49</v>
      </c>
      <c r="CV5" s="13" t="s">
        <v>131</v>
      </c>
      <c r="CW5" s="13" t="s">
        <v>133</v>
      </c>
      <c r="CX5" s="13" t="s">
        <v>134</v>
      </c>
      <c r="CY5" s="13" t="s">
        <v>135</v>
      </c>
      <c r="CZ5" s="13" t="s">
        <v>132</v>
      </c>
      <c r="DA5" s="13" t="s">
        <v>49</v>
      </c>
      <c r="DB5" s="13" t="s">
        <v>140</v>
      </c>
      <c r="DC5" s="13" t="s">
        <v>141</v>
      </c>
      <c r="DD5" s="13" t="s">
        <v>244</v>
      </c>
      <c r="DE5" s="13" t="s">
        <v>49</v>
      </c>
      <c r="DF5" s="13" t="s">
        <v>143</v>
      </c>
      <c r="DG5" s="13" t="s">
        <v>144</v>
      </c>
      <c r="DH5" s="13" t="s">
        <v>145</v>
      </c>
      <c r="DI5" s="13" t="s">
        <v>61</v>
      </c>
    </row>
    <row r="6" spans="1:113" s="31" customFormat="1" ht="30" customHeight="1">
      <c r="A6" s="64" t="s">
        <v>309</v>
      </c>
      <c r="B6" s="64">
        <v>201</v>
      </c>
      <c r="C6" s="64">
        <v>3</v>
      </c>
      <c r="D6" s="64" t="s">
        <v>311</v>
      </c>
      <c r="E6" s="65">
        <f aca="true" t="shared" si="0" ref="E6:E14">F6+T6+AV6+BI6+BN6+CA6+CR6+CU6+DA6+DE6</f>
        <v>7686005</v>
      </c>
      <c r="F6" s="65">
        <f aca="true" t="shared" si="1" ref="F6:F14">SUM(G6:S6)</f>
        <v>6301799.2</v>
      </c>
      <c r="G6" s="65">
        <v>1636896</v>
      </c>
      <c r="H6" s="65">
        <v>2835285.2</v>
      </c>
      <c r="I6" s="65">
        <v>1064178</v>
      </c>
      <c r="J6" s="65"/>
      <c r="K6" s="65"/>
      <c r="L6" s="65"/>
      <c r="M6" s="65"/>
      <c r="N6" s="65"/>
      <c r="O6" s="65"/>
      <c r="P6" s="65"/>
      <c r="Q6" s="65"/>
      <c r="R6" s="65"/>
      <c r="S6" s="65">
        <v>765440</v>
      </c>
      <c r="T6" s="65">
        <f aca="true" t="shared" si="2" ref="T6:T14">SUM(U6:AU6)</f>
        <v>1280747.22</v>
      </c>
      <c r="U6" s="65">
        <v>760000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>
        <v>99667.22</v>
      </c>
      <c r="AQ6" s="65">
        <v>57000</v>
      </c>
      <c r="AR6" s="65"/>
      <c r="AS6" s="65">
        <v>364080</v>
      </c>
      <c r="AT6" s="65"/>
      <c r="AU6" s="65"/>
      <c r="AV6" s="65">
        <f aca="true" t="shared" si="3" ref="AV6:AV14">SUM(AW6:BH6)</f>
        <v>103458.57999999999</v>
      </c>
      <c r="AW6" s="65"/>
      <c r="AX6" s="65">
        <f>85518.4+0.18</f>
        <v>85518.57999999999</v>
      </c>
      <c r="AY6" s="65"/>
      <c r="AZ6" s="65"/>
      <c r="BA6" s="65">
        <v>17640</v>
      </c>
      <c r="BB6" s="65"/>
      <c r="BC6" s="65"/>
      <c r="BD6" s="65"/>
      <c r="BE6" s="65">
        <v>300</v>
      </c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</row>
    <row r="7" spans="1:113" s="1" customFormat="1" ht="30" customHeight="1">
      <c r="A7" s="64" t="s">
        <v>309</v>
      </c>
      <c r="B7" s="64">
        <v>208</v>
      </c>
      <c r="C7" s="64">
        <v>1</v>
      </c>
      <c r="D7" s="64" t="s">
        <v>312</v>
      </c>
      <c r="E7" s="65">
        <f t="shared" si="0"/>
        <v>6959612.53</v>
      </c>
      <c r="F7" s="65">
        <f t="shared" si="1"/>
        <v>5755166.4</v>
      </c>
      <c r="G7" s="65">
        <v>1511856</v>
      </c>
      <c r="H7" s="65">
        <v>875542.4</v>
      </c>
      <c r="I7" s="65"/>
      <c r="J7" s="65"/>
      <c r="K7" s="65">
        <v>2634888</v>
      </c>
      <c r="L7" s="65"/>
      <c r="M7" s="65"/>
      <c r="N7" s="65"/>
      <c r="O7" s="65"/>
      <c r="P7" s="65"/>
      <c r="Q7" s="65"/>
      <c r="R7" s="65"/>
      <c r="S7" s="65">
        <v>732880</v>
      </c>
      <c r="T7" s="65">
        <f t="shared" si="2"/>
        <v>1059985.33</v>
      </c>
      <c r="U7" s="65">
        <v>880000</v>
      </c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>
        <v>10000</v>
      </c>
      <c r="AJ7" s="65"/>
      <c r="AK7" s="65"/>
      <c r="AL7" s="65"/>
      <c r="AM7" s="65"/>
      <c r="AN7" s="65"/>
      <c r="AO7" s="65"/>
      <c r="AP7" s="65">
        <v>103985.33</v>
      </c>
      <c r="AQ7" s="65">
        <v>66000</v>
      </c>
      <c r="AR7" s="65"/>
      <c r="AS7" s="65"/>
      <c r="AT7" s="65"/>
      <c r="AU7" s="65"/>
      <c r="AV7" s="65">
        <f t="shared" si="3"/>
        <v>144460.8</v>
      </c>
      <c r="AW7" s="65"/>
      <c r="AX7" s="65">
        <v>138160.8</v>
      </c>
      <c r="AY7" s="65"/>
      <c r="AZ7" s="65"/>
      <c r="BA7" s="65">
        <v>5880</v>
      </c>
      <c r="BB7" s="65"/>
      <c r="BC7" s="66"/>
      <c r="BD7" s="65"/>
      <c r="BE7" s="65">
        <v>420</v>
      </c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</row>
    <row r="8" spans="1:113" ht="12.75" customHeight="1">
      <c r="A8" s="64" t="s">
        <v>309</v>
      </c>
      <c r="B8" s="64">
        <v>212</v>
      </c>
      <c r="C8" s="64">
        <v>1</v>
      </c>
      <c r="D8" s="64" t="s">
        <v>317</v>
      </c>
      <c r="E8" s="65">
        <f t="shared" si="0"/>
        <v>2660240.4</v>
      </c>
      <c r="F8" s="65">
        <f t="shared" si="1"/>
        <v>2192580</v>
      </c>
      <c r="G8" s="65">
        <v>473244</v>
      </c>
      <c r="H8" s="65">
        <v>1111484</v>
      </c>
      <c r="I8" s="65">
        <v>396932</v>
      </c>
      <c r="J8" s="65"/>
      <c r="K8" s="65"/>
      <c r="L8" s="65"/>
      <c r="M8" s="65"/>
      <c r="N8" s="65"/>
      <c r="O8" s="65"/>
      <c r="P8" s="65"/>
      <c r="Q8" s="65"/>
      <c r="R8" s="65"/>
      <c r="S8" s="65">
        <v>210920</v>
      </c>
      <c r="T8" s="65">
        <f t="shared" si="2"/>
        <v>467660.4</v>
      </c>
      <c r="U8" s="65">
        <v>300000</v>
      </c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>
        <v>32480.4</v>
      </c>
      <c r="AQ8" s="65">
        <v>22500</v>
      </c>
      <c r="AR8" s="65"/>
      <c r="AS8" s="65">
        <v>112680</v>
      </c>
      <c r="AT8" s="65"/>
      <c r="AU8" s="65"/>
      <c r="AV8" s="65">
        <f t="shared" si="3"/>
        <v>0</v>
      </c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</row>
    <row r="9" spans="1:113" ht="12.75" customHeight="1">
      <c r="A9" s="64" t="s">
        <v>309</v>
      </c>
      <c r="B9" s="64">
        <v>210</v>
      </c>
      <c r="C9" s="64">
        <v>11</v>
      </c>
      <c r="D9" s="64" t="s">
        <v>311</v>
      </c>
      <c r="E9" s="65">
        <f t="shared" si="0"/>
        <v>536079</v>
      </c>
      <c r="F9" s="65">
        <f t="shared" si="1"/>
        <v>536079</v>
      </c>
      <c r="G9" s="65"/>
      <c r="H9" s="65"/>
      <c r="I9" s="65"/>
      <c r="J9" s="65"/>
      <c r="K9" s="65"/>
      <c r="L9" s="65"/>
      <c r="M9" s="65"/>
      <c r="N9" s="65">
        <f>36055.24+373914+11895.48+114214.8-0.52</f>
        <v>536079</v>
      </c>
      <c r="O9" s="65"/>
      <c r="P9" s="65"/>
      <c r="Q9" s="65"/>
      <c r="R9" s="65"/>
      <c r="S9" s="65"/>
      <c r="T9" s="65">
        <f t="shared" si="2"/>
        <v>0</v>
      </c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>
        <f t="shared" si="3"/>
        <v>0</v>
      </c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</row>
    <row r="10" spans="1:113" ht="12.75" customHeight="1">
      <c r="A10" s="64" t="s">
        <v>309</v>
      </c>
      <c r="B10" s="64">
        <v>210</v>
      </c>
      <c r="C10" s="64">
        <v>11</v>
      </c>
      <c r="D10" s="64" t="s">
        <v>319</v>
      </c>
      <c r="E10" s="65">
        <f t="shared" si="0"/>
        <v>195252.00000000003</v>
      </c>
      <c r="F10" s="65">
        <f t="shared" si="1"/>
        <v>195252.00000000003</v>
      </c>
      <c r="G10" s="65"/>
      <c r="H10" s="65"/>
      <c r="I10" s="65"/>
      <c r="J10" s="65"/>
      <c r="K10" s="65"/>
      <c r="L10" s="65"/>
      <c r="M10" s="65"/>
      <c r="N10" s="65"/>
      <c r="O10" s="65">
        <f>149565.6+45685.92+0.48</f>
        <v>195252.00000000003</v>
      </c>
      <c r="P10" s="65"/>
      <c r="Q10" s="65"/>
      <c r="R10" s="65"/>
      <c r="S10" s="65"/>
      <c r="T10" s="65">
        <f t="shared" si="2"/>
        <v>0</v>
      </c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>
        <f t="shared" si="3"/>
        <v>0</v>
      </c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</row>
    <row r="11" spans="1:113" ht="12.75" customHeight="1">
      <c r="A11" s="64" t="s">
        <v>309</v>
      </c>
      <c r="B11" s="64">
        <v>208</v>
      </c>
      <c r="C11" s="64">
        <v>5</v>
      </c>
      <c r="D11" s="64" t="s">
        <v>320</v>
      </c>
      <c r="E11" s="65">
        <f t="shared" si="0"/>
        <v>1440649</v>
      </c>
      <c r="F11" s="65">
        <f t="shared" si="1"/>
        <v>1440649</v>
      </c>
      <c r="G11" s="65"/>
      <c r="H11" s="65"/>
      <c r="I11" s="65"/>
      <c r="J11" s="65"/>
      <c r="K11" s="65"/>
      <c r="L11" s="65">
        <f>598262.4+659642.88+182743.68+0.04</f>
        <v>1440649</v>
      </c>
      <c r="M11" s="65"/>
      <c r="N11" s="65"/>
      <c r="O11" s="65"/>
      <c r="P11" s="65"/>
      <c r="Q11" s="65"/>
      <c r="R11" s="65"/>
      <c r="S11" s="65"/>
      <c r="T11" s="65">
        <f t="shared" si="2"/>
        <v>0</v>
      </c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>
        <f t="shared" si="3"/>
        <v>0</v>
      </c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</row>
    <row r="12" spans="1:113" ht="12.75" customHeight="1">
      <c r="A12" s="64" t="s">
        <v>309</v>
      </c>
      <c r="B12" s="64">
        <v>208</v>
      </c>
      <c r="C12" s="64">
        <v>5</v>
      </c>
      <c r="D12" s="64" t="s">
        <v>321</v>
      </c>
      <c r="E12" s="65">
        <f t="shared" si="0"/>
        <v>720324</v>
      </c>
      <c r="F12" s="65">
        <f t="shared" si="1"/>
        <v>720324</v>
      </c>
      <c r="G12" s="65"/>
      <c r="H12" s="65"/>
      <c r="I12" s="65"/>
      <c r="J12" s="65"/>
      <c r="K12" s="65"/>
      <c r="L12" s="65"/>
      <c r="M12" s="65">
        <f>299131.2+329821.44+91371.84-0.48</f>
        <v>720324</v>
      </c>
      <c r="N12" s="65"/>
      <c r="O12" s="65"/>
      <c r="P12" s="65"/>
      <c r="Q12" s="65"/>
      <c r="R12" s="65"/>
      <c r="S12" s="65"/>
      <c r="T12" s="65">
        <f t="shared" si="2"/>
        <v>0</v>
      </c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>
        <f t="shared" si="3"/>
        <v>0</v>
      </c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</row>
    <row r="13" spans="1:113" ht="12.75" customHeight="1">
      <c r="A13" s="64" t="s">
        <v>309</v>
      </c>
      <c r="B13" s="64">
        <v>221</v>
      </c>
      <c r="C13" s="64">
        <v>2</v>
      </c>
      <c r="D13" s="64" t="s">
        <v>311</v>
      </c>
      <c r="E13" s="65">
        <f t="shared" si="0"/>
        <v>5660520</v>
      </c>
      <c r="F13" s="65">
        <f t="shared" si="1"/>
        <v>5660520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>
        <f>2602896+2251152+806472</f>
        <v>5660520</v>
      </c>
      <c r="R13" s="65"/>
      <c r="S13" s="65"/>
      <c r="T13" s="65">
        <f t="shared" si="2"/>
        <v>0</v>
      </c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>
        <f t="shared" si="3"/>
        <v>0</v>
      </c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</row>
    <row r="14" spans="1:113" ht="12.75" customHeight="1">
      <c r="A14" s="64" t="s">
        <v>309</v>
      </c>
      <c r="B14" s="64">
        <v>210</v>
      </c>
      <c r="C14" s="64">
        <v>11</v>
      </c>
      <c r="D14" s="64" t="s">
        <v>314</v>
      </c>
      <c r="E14" s="65">
        <f t="shared" si="0"/>
        <v>508922.95999999996</v>
      </c>
      <c r="F14" s="65">
        <f t="shared" si="1"/>
        <v>452602.95999999996</v>
      </c>
      <c r="G14" s="65"/>
      <c r="H14" s="65"/>
      <c r="I14" s="65"/>
      <c r="J14" s="65"/>
      <c r="K14" s="65"/>
      <c r="L14" s="65"/>
      <c r="M14" s="65"/>
      <c r="N14" s="65">
        <f>371075.04+81527.92</f>
        <v>452602.95999999996</v>
      </c>
      <c r="O14" s="65"/>
      <c r="P14" s="65"/>
      <c r="Q14" s="65"/>
      <c r="R14" s="65"/>
      <c r="S14" s="65"/>
      <c r="T14" s="65">
        <f t="shared" si="2"/>
        <v>0</v>
      </c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>
        <f t="shared" si="3"/>
        <v>56320</v>
      </c>
      <c r="AW14" s="65"/>
      <c r="AX14" s="65"/>
      <c r="AY14" s="65"/>
      <c r="AZ14" s="65"/>
      <c r="BA14" s="65"/>
      <c r="BB14" s="65"/>
      <c r="BC14" s="67">
        <v>56320</v>
      </c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</row>
    <row r="15" ht="12.75" customHeight="1">
      <c r="E15" s="72">
        <f>SUM(E6:E14)</f>
        <v>26367604.89</v>
      </c>
    </row>
    <row r="16" spans="7:12" ht="12.75" customHeight="1">
      <c r="G16" s="68"/>
      <c r="L16" s="68"/>
    </row>
    <row r="17" spans="7:12" ht="12.75" customHeight="1">
      <c r="G17" s="68"/>
      <c r="L17" s="68"/>
    </row>
    <row r="18" ht="12.75" customHeight="1">
      <c r="L18" s="68"/>
    </row>
    <row r="19" ht="12.75" customHeight="1">
      <c r="L19" s="68"/>
    </row>
    <row r="20" ht="12.75" customHeight="1">
      <c r="L20" s="68"/>
    </row>
  </sheetData>
  <sheetProtection formatCells="0" formatColumns="0" formatRows="0" insertColumns="0" insertRows="0" insertHyperlinks="0" deleteColumns="0" deleteRows="0" sort="0" autoFilter="0" pivotTables="0"/>
  <mergeCells count="16">
    <mergeCell ref="A4:A5"/>
    <mergeCell ref="B4:D4"/>
    <mergeCell ref="E4:E5"/>
    <mergeCell ref="F4:S4"/>
    <mergeCell ref="AV4:BH4"/>
    <mergeCell ref="T4:AU4"/>
    <mergeCell ref="BN4:BZ4"/>
    <mergeCell ref="A1:DI1"/>
    <mergeCell ref="A2:DI2"/>
    <mergeCell ref="A3:DI3"/>
    <mergeCell ref="CA4:CQ4"/>
    <mergeCell ref="CR4:CT4"/>
    <mergeCell ref="CU4:CZ4"/>
    <mergeCell ref="BI4:BM4"/>
    <mergeCell ref="DE4:DI4"/>
    <mergeCell ref="DA4:DD4"/>
  </mergeCells>
  <printOptions/>
  <pageMargins left="0.7480314960629921" right="0.7480314960629921" top="0.7874015748031495" bottom="0.7874015748031495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0"/>
  <sheetViews>
    <sheetView showGridLines="0" zoomScalePageLayoutView="0" workbookViewId="0" topLeftCell="D36">
      <selection activeCell="F6" sqref="F6:F59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57.140625" style="1" customWidth="1"/>
    <col min="6" max="6" width="15.8515625" style="1" bestFit="1" customWidth="1"/>
    <col min="7" max="110" width="14.28125" style="1" customWidth="1"/>
    <col min="111" max="111" width="9.140625" style="1" customWidth="1"/>
    <col min="112" max="112" width="10.421875" style="1" bestFit="1" customWidth="1"/>
    <col min="113" max="115" width="9.140625" style="1" customWidth="1"/>
  </cols>
  <sheetData>
    <row r="1" spans="1:114" s="1" customFormat="1" ht="15" customHeight="1">
      <c r="A1" s="83" t="s">
        <v>146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</row>
    <row r="2" spans="1:114" s="1" customFormat="1" ht="18.75" customHeight="1">
      <c r="A2" s="84" t="s">
        <v>301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</row>
    <row r="3" spans="1:114" s="1" customFormat="1" ht="15" customHeight="1">
      <c r="A3" s="112" t="s">
        <v>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</row>
    <row r="4" spans="1:114" s="1" customFormat="1" ht="15" customHeight="1">
      <c r="A4" s="111" t="s">
        <v>29</v>
      </c>
      <c r="B4" s="111" t="s">
        <v>48</v>
      </c>
      <c r="C4" s="111"/>
      <c r="D4" s="111"/>
      <c r="E4" s="111" t="s">
        <v>147</v>
      </c>
      <c r="F4" s="111" t="s">
        <v>30</v>
      </c>
      <c r="G4" s="111" t="s">
        <v>52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 t="s">
        <v>54</v>
      </c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 t="s">
        <v>53</v>
      </c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 t="s">
        <v>59</v>
      </c>
      <c r="BK4" s="111"/>
      <c r="BL4" s="111"/>
      <c r="BM4" s="111"/>
      <c r="BN4" s="111"/>
      <c r="BO4" s="111" t="s">
        <v>55</v>
      </c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 t="s">
        <v>56</v>
      </c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 t="s">
        <v>57</v>
      </c>
      <c r="CT4" s="111"/>
      <c r="CU4" s="111"/>
      <c r="CV4" s="111" t="s">
        <v>58</v>
      </c>
      <c r="CW4" s="111"/>
      <c r="CX4" s="111"/>
      <c r="CY4" s="111"/>
      <c r="CZ4" s="111"/>
      <c r="DA4" s="111"/>
      <c r="DB4" s="101" t="s">
        <v>60</v>
      </c>
      <c r="DC4" s="102"/>
      <c r="DD4" s="102"/>
      <c r="DE4" s="103"/>
      <c r="DF4" s="111" t="s">
        <v>61</v>
      </c>
      <c r="DG4" s="111"/>
      <c r="DH4" s="111"/>
      <c r="DI4" s="111"/>
      <c r="DJ4" s="111"/>
    </row>
    <row r="5" spans="1:114" s="1" customFormat="1" ht="48.75" customHeight="1">
      <c r="A5" s="104" t="s">
        <v>29</v>
      </c>
      <c r="B5" s="43" t="s">
        <v>37</v>
      </c>
      <c r="C5" s="43" t="s">
        <v>38</v>
      </c>
      <c r="D5" s="43" t="s">
        <v>39</v>
      </c>
      <c r="E5" s="104" t="s">
        <v>147</v>
      </c>
      <c r="F5" s="104" t="s">
        <v>30</v>
      </c>
      <c r="G5" s="43" t="s">
        <v>49</v>
      </c>
      <c r="H5" s="43" t="s">
        <v>62</v>
      </c>
      <c r="I5" s="43" t="s">
        <v>63</v>
      </c>
      <c r="J5" s="43" t="s">
        <v>64</v>
      </c>
      <c r="K5" s="43" t="s">
        <v>65</v>
      </c>
      <c r="L5" s="43" t="s">
        <v>66</v>
      </c>
      <c r="M5" s="43" t="s">
        <v>67</v>
      </c>
      <c r="N5" s="43" t="s">
        <v>68</v>
      </c>
      <c r="O5" s="43" t="s">
        <v>69</v>
      </c>
      <c r="P5" s="43" t="s">
        <v>70</v>
      </c>
      <c r="Q5" s="43" t="s">
        <v>71</v>
      </c>
      <c r="R5" s="43" t="s">
        <v>72</v>
      </c>
      <c r="S5" s="43" t="s">
        <v>73</v>
      </c>
      <c r="T5" s="43" t="s">
        <v>74</v>
      </c>
      <c r="U5" s="43" t="s">
        <v>49</v>
      </c>
      <c r="V5" s="43" t="s">
        <v>87</v>
      </c>
      <c r="W5" s="43" t="s">
        <v>88</v>
      </c>
      <c r="X5" s="43" t="s">
        <v>89</v>
      </c>
      <c r="Y5" s="43" t="s">
        <v>90</v>
      </c>
      <c r="Z5" s="43" t="s">
        <v>91</v>
      </c>
      <c r="AA5" s="43" t="s">
        <v>92</v>
      </c>
      <c r="AB5" s="43" t="s">
        <v>93</v>
      </c>
      <c r="AC5" s="43" t="s">
        <v>94</v>
      </c>
      <c r="AD5" s="43" t="s">
        <v>95</v>
      </c>
      <c r="AE5" s="43" t="s">
        <v>96</v>
      </c>
      <c r="AF5" s="43" t="s">
        <v>97</v>
      </c>
      <c r="AG5" s="43" t="s">
        <v>98</v>
      </c>
      <c r="AH5" s="43" t="s">
        <v>99</v>
      </c>
      <c r="AI5" s="43" t="s">
        <v>100</v>
      </c>
      <c r="AJ5" s="43" t="s">
        <v>101</v>
      </c>
      <c r="AK5" s="43" t="s">
        <v>102</v>
      </c>
      <c r="AL5" s="43" t="s">
        <v>103</v>
      </c>
      <c r="AM5" s="43" t="s">
        <v>104</v>
      </c>
      <c r="AN5" s="43" t="s">
        <v>105</v>
      </c>
      <c r="AO5" s="43" t="s">
        <v>106</v>
      </c>
      <c r="AP5" s="43" t="s">
        <v>107</v>
      </c>
      <c r="AQ5" s="43" t="s">
        <v>108</v>
      </c>
      <c r="AR5" s="43" t="s">
        <v>109</v>
      </c>
      <c r="AS5" s="43" t="s">
        <v>110</v>
      </c>
      <c r="AT5" s="43" t="s">
        <v>111</v>
      </c>
      <c r="AU5" s="43" t="s">
        <v>112</v>
      </c>
      <c r="AV5" s="43" t="s">
        <v>113</v>
      </c>
      <c r="AW5" s="43" t="s">
        <v>49</v>
      </c>
      <c r="AX5" s="43" t="s">
        <v>75</v>
      </c>
      <c r="AY5" s="43" t="s">
        <v>76</v>
      </c>
      <c r="AZ5" s="43" t="s">
        <v>77</v>
      </c>
      <c r="BA5" s="43" t="s">
        <v>78</v>
      </c>
      <c r="BB5" s="43" t="s">
        <v>79</v>
      </c>
      <c r="BC5" s="43" t="s">
        <v>80</v>
      </c>
      <c r="BD5" s="43" t="s">
        <v>81</v>
      </c>
      <c r="BE5" s="43" t="s">
        <v>82</v>
      </c>
      <c r="BF5" s="43" t="s">
        <v>83</v>
      </c>
      <c r="BG5" s="43" t="s">
        <v>84</v>
      </c>
      <c r="BH5" s="43" t="s">
        <v>85</v>
      </c>
      <c r="BI5" s="43" t="s">
        <v>86</v>
      </c>
      <c r="BJ5" s="43" t="s">
        <v>49</v>
      </c>
      <c r="BK5" s="43" t="s">
        <v>136</v>
      </c>
      <c r="BL5" s="43" t="s">
        <v>137</v>
      </c>
      <c r="BM5" s="43" t="s">
        <v>138</v>
      </c>
      <c r="BN5" s="43" t="s">
        <v>139</v>
      </c>
      <c r="BO5" s="43" t="s">
        <v>49</v>
      </c>
      <c r="BP5" s="43" t="s">
        <v>114</v>
      </c>
      <c r="BQ5" s="43" t="s">
        <v>115</v>
      </c>
      <c r="BR5" s="43" t="s">
        <v>116</v>
      </c>
      <c r="BS5" s="43" t="s">
        <v>117</v>
      </c>
      <c r="BT5" s="43" t="s">
        <v>118</v>
      </c>
      <c r="BU5" s="43" t="s">
        <v>119</v>
      </c>
      <c r="BV5" s="43" t="s">
        <v>120</v>
      </c>
      <c r="BW5" s="43" t="s">
        <v>121</v>
      </c>
      <c r="BX5" s="43" t="s">
        <v>122</v>
      </c>
      <c r="BY5" s="43" t="s">
        <v>123</v>
      </c>
      <c r="BZ5" s="43" t="s">
        <v>124</v>
      </c>
      <c r="CA5" s="43" t="s">
        <v>125</v>
      </c>
      <c r="CB5" s="43" t="s">
        <v>49</v>
      </c>
      <c r="CC5" s="43" t="s">
        <v>114</v>
      </c>
      <c r="CD5" s="43" t="s">
        <v>115</v>
      </c>
      <c r="CE5" s="43" t="s">
        <v>116</v>
      </c>
      <c r="CF5" s="43" t="s">
        <v>117</v>
      </c>
      <c r="CG5" s="43" t="s">
        <v>118</v>
      </c>
      <c r="CH5" s="43" t="s">
        <v>119</v>
      </c>
      <c r="CI5" s="43" t="s">
        <v>120</v>
      </c>
      <c r="CJ5" s="43" t="s">
        <v>126</v>
      </c>
      <c r="CK5" s="43" t="s">
        <v>127</v>
      </c>
      <c r="CL5" s="43" t="s">
        <v>128</v>
      </c>
      <c r="CM5" s="43" t="s">
        <v>129</v>
      </c>
      <c r="CN5" s="43" t="s">
        <v>121</v>
      </c>
      <c r="CO5" s="43" t="s">
        <v>122</v>
      </c>
      <c r="CP5" s="43" t="s">
        <v>123</v>
      </c>
      <c r="CQ5" s="43" t="s">
        <v>124</v>
      </c>
      <c r="CR5" s="43" t="s">
        <v>130</v>
      </c>
      <c r="CS5" s="43" t="s">
        <v>49</v>
      </c>
      <c r="CT5" s="43" t="s">
        <v>131</v>
      </c>
      <c r="CU5" s="43" t="s">
        <v>132</v>
      </c>
      <c r="CV5" s="43" t="s">
        <v>49</v>
      </c>
      <c r="CW5" s="43" t="s">
        <v>131</v>
      </c>
      <c r="CX5" s="43" t="s">
        <v>133</v>
      </c>
      <c r="CY5" s="43" t="s">
        <v>134</v>
      </c>
      <c r="CZ5" s="43" t="s">
        <v>135</v>
      </c>
      <c r="DA5" s="43" t="s">
        <v>132</v>
      </c>
      <c r="DB5" s="43" t="s">
        <v>49</v>
      </c>
      <c r="DC5" s="43" t="s">
        <v>140</v>
      </c>
      <c r="DD5" s="43" t="s">
        <v>141</v>
      </c>
      <c r="DE5" s="43" t="s">
        <v>244</v>
      </c>
      <c r="DF5" s="43" t="s">
        <v>49</v>
      </c>
      <c r="DG5" s="43" t="s">
        <v>143</v>
      </c>
      <c r="DH5" s="43" t="s">
        <v>144</v>
      </c>
      <c r="DI5" s="43" t="s">
        <v>145</v>
      </c>
      <c r="DJ5" s="43" t="s">
        <v>61</v>
      </c>
    </row>
    <row r="6" spans="1:114" s="31" customFormat="1" ht="12.75">
      <c r="A6" s="52" t="s">
        <v>309</v>
      </c>
      <c r="B6" s="52">
        <v>201</v>
      </c>
      <c r="C6" s="52">
        <v>3</v>
      </c>
      <c r="D6" s="52">
        <v>99</v>
      </c>
      <c r="E6" s="52" t="s">
        <v>322</v>
      </c>
      <c r="F6" s="53">
        <v>1435000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>
        <f>SUM(V6:AV6)</f>
        <v>1435000</v>
      </c>
      <c r="V6" s="53">
        <v>1435000</v>
      </c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>
        <f>SUM(AX6:BI6)</f>
        <v>0</v>
      </c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>
        <f>DG6+DH6+DI6+DJ6</f>
        <v>0</v>
      </c>
      <c r="DG6" s="53"/>
      <c r="DH6" s="53"/>
      <c r="DI6" s="53"/>
      <c r="DJ6" s="53"/>
    </row>
    <row r="7" spans="1:114" ht="12.75" customHeight="1">
      <c r="A7" s="52" t="s">
        <v>309</v>
      </c>
      <c r="B7" s="52">
        <v>201</v>
      </c>
      <c r="C7" s="52">
        <v>3</v>
      </c>
      <c r="D7" s="52">
        <v>99</v>
      </c>
      <c r="E7" s="52" t="s">
        <v>323</v>
      </c>
      <c r="F7" s="53">
        <v>6735000</v>
      </c>
      <c r="G7" s="53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53">
        <f aca="true" t="shared" si="0" ref="U7:U60">SUM(V7:AV7)</f>
        <v>6735000</v>
      </c>
      <c r="V7" s="53">
        <v>6735000</v>
      </c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>
        <f aca="true" t="shared" si="1" ref="AW7:AW60">SUM(AX7:BI7)</f>
        <v>0</v>
      </c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53">
        <f aca="true" t="shared" si="2" ref="DF7:DF60">DG7+DH7+DI7+DJ7</f>
        <v>0</v>
      </c>
      <c r="DG7" s="47"/>
      <c r="DH7" s="47"/>
      <c r="DI7" s="47"/>
      <c r="DJ7" s="47"/>
    </row>
    <row r="8" spans="1:114" ht="12.75" customHeight="1">
      <c r="A8" s="52" t="s">
        <v>309</v>
      </c>
      <c r="B8" s="52">
        <v>201</v>
      </c>
      <c r="C8" s="52">
        <v>3</v>
      </c>
      <c r="D8" s="52">
        <v>99</v>
      </c>
      <c r="E8" s="52" t="s">
        <v>324</v>
      </c>
      <c r="F8" s="53">
        <v>770000</v>
      </c>
      <c r="G8" s="53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53">
        <f t="shared" si="0"/>
        <v>770000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>
        <v>770000</v>
      </c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>
        <f t="shared" si="1"/>
        <v>0</v>
      </c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53">
        <f t="shared" si="2"/>
        <v>0</v>
      </c>
      <c r="DG8" s="47"/>
      <c r="DH8" s="47"/>
      <c r="DI8" s="47"/>
      <c r="DJ8" s="47"/>
    </row>
    <row r="9" spans="1:114" ht="12.75" customHeight="1">
      <c r="A9" s="52" t="s">
        <v>309</v>
      </c>
      <c r="B9" s="52">
        <v>201</v>
      </c>
      <c r="C9" s="52">
        <v>3</v>
      </c>
      <c r="D9" s="52">
        <v>99</v>
      </c>
      <c r="E9" s="52" t="s">
        <v>325</v>
      </c>
      <c r="F9" s="53">
        <v>10200</v>
      </c>
      <c r="G9" s="53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53">
        <f t="shared" si="0"/>
        <v>10200</v>
      </c>
      <c r="V9" s="53">
        <v>10200</v>
      </c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>
        <f t="shared" si="1"/>
        <v>0</v>
      </c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53">
        <f t="shared" si="2"/>
        <v>0</v>
      </c>
      <c r="DG9" s="47"/>
      <c r="DH9" s="47"/>
      <c r="DI9" s="47"/>
      <c r="DJ9" s="47"/>
    </row>
    <row r="10" spans="1:114" ht="12.75" customHeight="1">
      <c r="A10" s="52" t="s">
        <v>309</v>
      </c>
      <c r="B10" s="52">
        <v>201</v>
      </c>
      <c r="C10" s="52">
        <v>32</v>
      </c>
      <c r="D10" s="52">
        <v>99</v>
      </c>
      <c r="E10" s="52" t="s">
        <v>326</v>
      </c>
      <c r="F10" s="53">
        <v>870000</v>
      </c>
      <c r="G10" s="5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53">
        <f t="shared" si="0"/>
        <v>870000</v>
      </c>
      <c r="V10" s="53">
        <v>870000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>
        <f t="shared" si="1"/>
        <v>0</v>
      </c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53">
        <f t="shared" si="2"/>
        <v>0</v>
      </c>
      <c r="DG10" s="47"/>
      <c r="DH10" s="47"/>
      <c r="DI10" s="47"/>
      <c r="DJ10" s="47"/>
    </row>
    <row r="11" spans="1:114" ht="12.75" customHeight="1">
      <c r="A11" s="52" t="s">
        <v>309</v>
      </c>
      <c r="B11" s="52">
        <v>201</v>
      </c>
      <c r="C11" s="52">
        <v>1</v>
      </c>
      <c r="D11" s="52">
        <v>99</v>
      </c>
      <c r="E11" s="52" t="s">
        <v>327</v>
      </c>
      <c r="F11" s="53">
        <v>20000</v>
      </c>
      <c r="G11" s="53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53">
        <f t="shared" si="0"/>
        <v>20000</v>
      </c>
      <c r="V11" s="53">
        <v>20000</v>
      </c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>
        <f t="shared" si="1"/>
        <v>0</v>
      </c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53">
        <f t="shared" si="2"/>
        <v>0</v>
      </c>
      <c r="DG11" s="47"/>
      <c r="DH11" s="47"/>
      <c r="DI11" s="47"/>
      <c r="DJ11" s="47"/>
    </row>
    <row r="12" spans="1:114" ht="12.75" customHeight="1">
      <c r="A12" s="52" t="s">
        <v>309</v>
      </c>
      <c r="B12" s="52">
        <v>201</v>
      </c>
      <c r="C12" s="52">
        <v>29</v>
      </c>
      <c r="D12" s="52">
        <v>99</v>
      </c>
      <c r="E12" s="52" t="s">
        <v>328</v>
      </c>
      <c r="F12" s="53">
        <v>50000</v>
      </c>
      <c r="G12" s="53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53">
        <f t="shared" si="0"/>
        <v>50000</v>
      </c>
      <c r="V12" s="53">
        <v>50000</v>
      </c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>
        <f t="shared" si="1"/>
        <v>0</v>
      </c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53">
        <f t="shared" si="2"/>
        <v>0</v>
      </c>
      <c r="DG12" s="47"/>
      <c r="DH12" s="47"/>
      <c r="DI12" s="47"/>
      <c r="DJ12" s="47"/>
    </row>
    <row r="13" spans="1:114" ht="12.75" customHeight="1">
      <c r="A13" s="52" t="s">
        <v>309</v>
      </c>
      <c r="B13" s="52">
        <v>201</v>
      </c>
      <c r="C13" s="52">
        <v>29</v>
      </c>
      <c r="D13" s="52">
        <v>99</v>
      </c>
      <c r="E13" s="52" t="s">
        <v>329</v>
      </c>
      <c r="F13" s="53">
        <v>87000</v>
      </c>
      <c r="G13" s="53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53">
        <f t="shared" si="0"/>
        <v>87000</v>
      </c>
      <c r="V13" s="53">
        <v>87000</v>
      </c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>
        <f t="shared" si="1"/>
        <v>0</v>
      </c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53">
        <f t="shared" si="2"/>
        <v>0</v>
      </c>
      <c r="DG13" s="47"/>
      <c r="DH13" s="47"/>
      <c r="DI13" s="47"/>
      <c r="DJ13" s="47"/>
    </row>
    <row r="14" spans="1:114" ht="12.75" customHeight="1">
      <c r="A14" s="52" t="s">
        <v>309</v>
      </c>
      <c r="B14" s="52">
        <v>201</v>
      </c>
      <c r="C14" s="52">
        <v>29</v>
      </c>
      <c r="D14" s="52">
        <v>99</v>
      </c>
      <c r="E14" s="52" t="s">
        <v>330</v>
      </c>
      <c r="F14" s="53">
        <v>80000</v>
      </c>
      <c r="G14" s="53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53">
        <f t="shared" si="0"/>
        <v>80000</v>
      </c>
      <c r="V14" s="53">
        <v>80000</v>
      </c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>
        <f t="shared" si="1"/>
        <v>0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53">
        <f t="shared" si="2"/>
        <v>0</v>
      </c>
      <c r="DG14" s="47"/>
      <c r="DH14" s="47"/>
      <c r="DI14" s="47"/>
      <c r="DJ14" s="47"/>
    </row>
    <row r="15" spans="1:114" ht="12.75" customHeight="1">
      <c r="A15" s="52" t="s">
        <v>309</v>
      </c>
      <c r="B15" s="52">
        <v>204</v>
      </c>
      <c r="C15" s="52">
        <v>99</v>
      </c>
      <c r="D15" s="52">
        <v>1</v>
      </c>
      <c r="E15" s="52" t="s">
        <v>331</v>
      </c>
      <c r="F15" s="53">
        <v>178770</v>
      </c>
      <c r="G15" s="5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53">
        <f t="shared" si="0"/>
        <v>178770</v>
      </c>
      <c r="V15" s="53">
        <v>178770</v>
      </c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>
        <f t="shared" si="1"/>
        <v>0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53">
        <f t="shared" si="2"/>
        <v>0</v>
      </c>
      <c r="DG15" s="47"/>
      <c r="DH15" s="47"/>
      <c r="DI15" s="47"/>
      <c r="DJ15" s="47"/>
    </row>
    <row r="16" spans="1:114" ht="12.75" customHeight="1">
      <c r="A16" s="52" t="s">
        <v>309</v>
      </c>
      <c r="B16" s="52">
        <v>201</v>
      </c>
      <c r="C16" s="52">
        <v>33</v>
      </c>
      <c r="D16" s="52">
        <v>99</v>
      </c>
      <c r="E16" s="52" t="s">
        <v>332</v>
      </c>
      <c r="F16" s="53">
        <v>580000</v>
      </c>
      <c r="G16" s="5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53">
        <f t="shared" si="0"/>
        <v>580000</v>
      </c>
      <c r="V16" s="53">
        <v>580000</v>
      </c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>
        <f t="shared" si="1"/>
        <v>0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53">
        <f t="shared" si="2"/>
        <v>0</v>
      </c>
      <c r="DG16" s="47"/>
      <c r="DH16" s="47"/>
      <c r="DI16" s="47"/>
      <c r="DJ16" s="47"/>
    </row>
    <row r="17" spans="1:114" ht="12.75" customHeight="1">
      <c r="A17" s="52" t="s">
        <v>309</v>
      </c>
      <c r="B17" s="52">
        <v>201</v>
      </c>
      <c r="C17" s="52">
        <v>6</v>
      </c>
      <c r="D17" s="52">
        <v>99</v>
      </c>
      <c r="E17" s="73" t="s">
        <v>414</v>
      </c>
      <c r="F17" s="53">
        <v>50000</v>
      </c>
      <c r="G17" s="5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53">
        <f t="shared" si="0"/>
        <v>50000</v>
      </c>
      <c r="V17" s="53">
        <v>50000</v>
      </c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>
        <f t="shared" si="1"/>
        <v>0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53">
        <f t="shared" si="2"/>
        <v>0</v>
      </c>
      <c r="DG17" s="47"/>
      <c r="DH17" s="47"/>
      <c r="DI17" s="47"/>
      <c r="DJ17" s="47"/>
    </row>
    <row r="18" spans="1:114" ht="12.75" customHeight="1">
      <c r="A18" s="52" t="s">
        <v>309</v>
      </c>
      <c r="B18" s="52" t="s">
        <v>310</v>
      </c>
      <c r="C18" s="52" t="s">
        <v>311</v>
      </c>
      <c r="D18" s="52" t="s">
        <v>312</v>
      </c>
      <c r="E18" s="74" t="s">
        <v>415</v>
      </c>
      <c r="F18" s="53">
        <v>3200000</v>
      </c>
      <c r="G18" s="5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53">
        <f t="shared" si="0"/>
        <v>3200000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>
        <v>3200000</v>
      </c>
      <c r="AP18" s="53"/>
      <c r="AQ18" s="53"/>
      <c r="AR18" s="53"/>
      <c r="AS18" s="53"/>
      <c r="AT18" s="53"/>
      <c r="AU18" s="53"/>
      <c r="AV18" s="53"/>
      <c r="AW18" s="53">
        <f t="shared" si="1"/>
        <v>0</v>
      </c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53">
        <f t="shared" si="2"/>
        <v>0</v>
      </c>
      <c r="DG18" s="47"/>
      <c r="DH18" s="47"/>
      <c r="DI18" s="47"/>
      <c r="DJ18" s="47"/>
    </row>
    <row r="19" spans="1:114" ht="12.75" customHeight="1">
      <c r="A19" s="52" t="s">
        <v>309</v>
      </c>
      <c r="B19" s="52" t="s">
        <v>313</v>
      </c>
      <c r="C19" s="52" t="s">
        <v>314</v>
      </c>
      <c r="D19" s="52" t="s">
        <v>315</v>
      </c>
      <c r="E19" s="74" t="s">
        <v>416</v>
      </c>
      <c r="F19" s="53">
        <v>6090830</v>
      </c>
      <c r="G19" s="5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53">
        <f t="shared" si="0"/>
        <v>6090830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>
        <v>6090830</v>
      </c>
      <c r="AP19" s="53"/>
      <c r="AQ19" s="53"/>
      <c r="AR19" s="53"/>
      <c r="AS19" s="53"/>
      <c r="AT19" s="53"/>
      <c r="AU19" s="53"/>
      <c r="AV19" s="53"/>
      <c r="AW19" s="53">
        <f t="shared" si="1"/>
        <v>0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53">
        <f t="shared" si="2"/>
        <v>0</v>
      </c>
      <c r="DG19" s="47"/>
      <c r="DH19" s="47"/>
      <c r="DI19" s="47"/>
      <c r="DJ19" s="47"/>
    </row>
    <row r="20" spans="1:114" ht="12.75" customHeight="1">
      <c r="A20" s="52" t="s">
        <v>309</v>
      </c>
      <c r="B20" s="52" t="s">
        <v>316</v>
      </c>
      <c r="C20" s="52" t="s">
        <v>311</v>
      </c>
      <c r="D20" s="52" t="s">
        <v>317</v>
      </c>
      <c r="E20" s="74" t="s">
        <v>417</v>
      </c>
      <c r="F20" s="53">
        <v>4966580</v>
      </c>
      <c r="G20" s="5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53">
        <f t="shared" si="0"/>
        <v>4966580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>
        <v>4966580</v>
      </c>
      <c r="AP20" s="53"/>
      <c r="AQ20" s="53"/>
      <c r="AR20" s="53"/>
      <c r="AS20" s="53"/>
      <c r="AT20" s="53"/>
      <c r="AU20" s="53"/>
      <c r="AV20" s="53"/>
      <c r="AW20" s="53">
        <f t="shared" si="1"/>
        <v>0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53">
        <f t="shared" si="2"/>
        <v>0</v>
      </c>
      <c r="DG20" s="47"/>
      <c r="DH20" s="47"/>
      <c r="DI20" s="47"/>
      <c r="DJ20" s="47"/>
    </row>
    <row r="21" spans="1:114" ht="12.75" customHeight="1">
      <c r="A21" s="52" t="s">
        <v>309</v>
      </c>
      <c r="B21" s="52" t="s">
        <v>316</v>
      </c>
      <c r="C21" s="52">
        <v>99</v>
      </c>
      <c r="D21" s="52" t="s">
        <v>311</v>
      </c>
      <c r="E21" s="74" t="s">
        <v>418</v>
      </c>
      <c r="F21" s="53">
        <v>5329708</v>
      </c>
      <c r="G21" s="53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53">
        <f t="shared" si="0"/>
        <v>5329708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>
        <v>5329708</v>
      </c>
      <c r="AP21" s="53"/>
      <c r="AQ21" s="53"/>
      <c r="AR21" s="53"/>
      <c r="AS21" s="53"/>
      <c r="AT21" s="53"/>
      <c r="AU21" s="53"/>
      <c r="AV21" s="53"/>
      <c r="AW21" s="53">
        <f t="shared" si="1"/>
        <v>0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53">
        <f t="shared" si="2"/>
        <v>0</v>
      </c>
      <c r="DG21" s="47"/>
      <c r="DH21" s="47"/>
      <c r="DI21" s="47"/>
      <c r="DJ21" s="47"/>
    </row>
    <row r="22" spans="1:114" ht="12.75" customHeight="1">
      <c r="A22" s="52" t="s">
        <v>309</v>
      </c>
      <c r="B22" s="52">
        <v>204</v>
      </c>
      <c r="C22" s="52">
        <v>99</v>
      </c>
      <c r="D22" s="52">
        <v>1</v>
      </c>
      <c r="E22" s="52" t="s">
        <v>338</v>
      </c>
      <c r="F22" s="53">
        <v>568000</v>
      </c>
      <c r="G22" s="5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53">
        <f t="shared" si="0"/>
        <v>568000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>
        <v>568000</v>
      </c>
      <c r="AP22" s="53"/>
      <c r="AQ22" s="53"/>
      <c r="AR22" s="53"/>
      <c r="AS22" s="53"/>
      <c r="AT22" s="53"/>
      <c r="AU22" s="53"/>
      <c r="AV22" s="53"/>
      <c r="AW22" s="53">
        <f t="shared" si="1"/>
        <v>0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53">
        <f t="shared" si="2"/>
        <v>0</v>
      </c>
      <c r="DG22" s="47"/>
      <c r="DH22" s="47"/>
      <c r="DI22" s="47"/>
      <c r="DJ22" s="47"/>
    </row>
    <row r="23" spans="1:114" ht="12.75" customHeight="1">
      <c r="A23" s="52" t="s">
        <v>309</v>
      </c>
      <c r="B23" s="52">
        <v>204</v>
      </c>
      <c r="C23" s="52">
        <v>99</v>
      </c>
      <c r="D23" s="52">
        <v>1</v>
      </c>
      <c r="E23" s="52" t="s">
        <v>339</v>
      </c>
      <c r="F23" s="53">
        <v>981200</v>
      </c>
      <c r="G23" s="5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53">
        <f t="shared" si="0"/>
        <v>981200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>
        <v>981200</v>
      </c>
      <c r="AP23" s="53"/>
      <c r="AQ23" s="53"/>
      <c r="AR23" s="53"/>
      <c r="AS23" s="53"/>
      <c r="AT23" s="53"/>
      <c r="AU23" s="53"/>
      <c r="AV23" s="53"/>
      <c r="AW23" s="53">
        <f t="shared" si="1"/>
        <v>0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53">
        <f t="shared" si="2"/>
        <v>0</v>
      </c>
      <c r="DG23" s="47"/>
      <c r="DH23" s="47"/>
      <c r="DI23" s="47"/>
      <c r="DJ23" s="47"/>
    </row>
    <row r="24" spans="1:114" ht="12.75" customHeight="1">
      <c r="A24" s="52" t="s">
        <v>309</v>
      </c>
      <c r="B24" s="52">
        <v>204</v>
      </c>
      <c r="C24" s="52">
        <v>99</v>
      </c>
      <c r="D24" s="52">
        <v>1</v>
      </c>
      <c r="E24" s="52" t="s">
        <v>340</v>
      </c>
      <c r="F24" s="53">
        <v>198600</v>
      </c>
      <c r="G24" s="5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53">
        <f t="shared" si="0"/>
        <v>198600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>
        <v>198600</v>
      </c>
      <c r="AP24" s="53"/>
      <c r="AQ24" s="53"/>
      <c r="AR24" s="53"/>
      <c r="AS24" s="53"/>
      <c r="AT24" s="53"/>
      <c r="AU24" s="53"/>
      <c r="AV24" s="53"/>
      <c r="AW24" s="53">
        <f t="shared" si="1"/>
        <v>0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53">
        <f t="shared" si="2"/>
        <v>0</v>
      </c>
      <c r="DG24" s="47"/>
      <c r="DH24" s="47"/>
      <c r="DI24" s="47"/>
      <c r="DJ24" s="47"/>
    </row>
    <row r="25" spans="1:114" ht="12.75" customHeight="1">
      <c r="A25" s="52" t="s">
        <v>309</v>
      </c>
      <c r="B25" s="52">
        <v>204</v>
      </c>
      <c r="C25" s="52">
        <v>99</v>
      </c>
      <c r="D25" s="52">
        <v>1</v>
      </c>
      <c r="E25" s="52" t="s">
        <v>341</v>
      </c>
      <c r="F25" s="53">
        <v>50000</v>
      </c>
      <c r="G25" s="5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53">
        <f t="shared" si="0"/>
        <v>50000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>
        <v>50000</v>
      </c>
      <c r="AP25" s="53"/>
      <c r="AQ25" s="53"/>
      <c r="AR25" s="53"/>
      <c r="AS25" s="53"/>
      <c r="AT25" s="53"/>
      <c r="AU25" s="53"/>
      <c r="AV25" s="53"/>
      <c r="AW25" s="53">
        <f t="shared" si="1"/>
        <v>0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53">
        <f t="shared" si="2"/>
        <v>0</v>
      </c>
      <c r="DG25" s="47"/>
      <c r="DH25" s="47"/>
      <c r="DI25" s="47"/>
      <c r="DJ25" s="47"/>
    </row>
    <row r="26" spans="1:114" ht="12.75" customHeight="1">
      <c r="A26" s="52" t="s">
        <v>309</v>
      </c>
      <c r="B26" s="52">
        <v>212</v>
      </c>
      <c r="C26" s="52">
        <v>1</v>
      </c>
      <c r="D26" s="52">
        <v>99</v>
      </c>
      <c r="E26" s="52" t="s">
        <v>342</v>
      </c>
      <c r="F26" s="53">
        <v>60624200</v>
      </c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53">
        <f t="shared" si="0"/>
        <v>60624200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>
        <v>60624200</v>
      </c>
      <c r="AP26" s="53"/>
      <c r="AQ26" s="53"/>
      <c r="AR26" s="53"/>
      <c r="AS26" s="53"/>
      <c r="AT26" s="53"/>
      <c r="AU26" s="53"/>
      <c r="AV26" s="53"/>
      <c r="AW26" s="53">
        <f t="shared" si="1"/>
        <v>0</v>
      </c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53">
        <f t="shared" si="2"/>
        <v>0</v>
      </c>
      <c r="DG26" s="47"/>
      <c r="DH26" s="47"/>
      <c r="DI26" s="47"/>
      <c r="DJ26" s="47"/>
    </row>
    <row r="27" spans="1:114" ht="12.75" customHeight="1">
      <c r="A27" s="52" t="s">
        <v>309</v>
      </c>
      <c r="B27" s="52">
        <v>212</v>
      </c>
      <c r="C27" s="52">
        <v>5</v>
      </c>
      <c r="D27" s="52">
        <v>1</v>
      </c>
      <c r="E27" s="52" t="s">
        <v>343</v>
      </c>
      <c r="F27" s="53">
        <v>4000000</v>
      </c>
      <c r="G27" s="5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53">
        <f t="shared" si="0"/>
        <v>4000000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>
        <v>4000000</v>
      </c>
      <c r="AP27" s="53"/>
      <c r="AQ27" s="53"/>
      <c r="AR27" s="53"/>
      <c r="AS27" s="53"/>
      <c r="AT27" s="53"/>
      <c r="AU27" s="53"/>
      <c r="AV27" s="53"/>
      <c r="AW27" s="53">
        <f t="shared" si="1"/>
        <v>0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53">
        <f t="shared" si="2"/>
        <v>0</v>
      </c>
      <c r="DG27" s="47"/>
      <c r="DH27" s="47"/>
      <c r="DI27" s="47"/>
      <c r="DJ27" s="47"/>
    </row>
    <row r="28" spans="1:114" ht="12.75" customHeight="1">
      <c r="A28" s="52" t="s">
        <v>309</v>
      </c>
      <c r="B28" s="52">
        <v>207</v>
      </c>
      <c r="C28" s="52">
        <v>1</v>
      </c>
      <c r="D28" s="52">
        <v>9</v>
      </c>
      <c r="E28" s="52" t="s">
        <v>344</v>
      </c>
      <c r="F28" s="53">
        <v>100000</v>
      </c>
      <c r="G28" s="5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53">
        <f t="shared" si="0"/>
        <v>100000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>
        <v>100000</v>
      </c>
      <c r="AP28" s="53"/>
      <c r="AQ28" s="53"/>
      <c r="AR28" s="53"/>
      <c r="AS28" s="53"/>
      <c r="AT28" s="53"/>
      <c r="AU28" s="53"/>
      <c r="AV28" s="53"/>
      <c r="AW28" s="53">
        <f t="shared" si="1"/>
        <v>0</v>
      </c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53">
        <f t="shared" si="2"/>
        <v>0</v>
      </c>
      <c r="DG28" s="47"/>
      <c r="DH28" s="47"/>
      <c r="DI28" s="47"/>
      <c r="DJ28" s="47"/>
    </row>
    <row r="29" spans="1:114" ht="12.75" customHeight="1">
      <c r="A29" s="52" t="s">
        <v>309</v>
      </c>
      <c r="B29" s="52">
        <v>208</v>
      </c>
      <c r="C29" s="52">
        <v>2</v>
      </c>
      <c r="D29" s="52">
        <v>8</v>
      </c>
      <c r="E29" s="52" t="s">
        <v>345</v>
      </c>
      <c r="F29" s="53">
        <v>733680</v>
      </c>
      <c r="G29" s="5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53">
        <f t="shared" si="0"/>
        <v>733680</v>
      </c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>
        <v>733680</v>
      </c>
      <c r="AP29" s="53"/>
      <c r="AQ29" s="53"/>
      <c r="AR29" s="53"/>
      <c r="AS29" s="53"/>
      <c r="AT29" s="53"/>
      <c r="AU29" s="53"/>
      <c r="AV29" s="53"/>
      <c r="AW29" s="53">
        <f t="shared" si="1"/>
        <v>0</v>
      </c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53">
        <f t="shared" si="2"/>
        <v>0</v>
      </c>
      <c r="DG29" s="47"/>
      <c r="DH29" s="47"/>
      <c r="DI29" s="47"/>
      <c r="DJ29" s="47"/>
    </row>
    <row r="30" spans="1:114" ht="12.75" customHeight="1">
      <c r="A30" s="52" t="s">
        <v>309</v>
      </c>
      <c r="B30" s="52">
        <v>208</v>
      </c>
      <c r="C30" s="52">
        <v>2</v>
      </c>
      <c r="D30" s="52">
        <v>99</v>
      </c>
      <c r="E30" s="52" t="s">
        <v>346</v>
      </c>
      <c r="F30" s="53">
        <v>112800</v>
      </c>
      <c r="G30" s="5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53">
        <f t="shared" si="0"/>
        <v>112800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>
        <v>112800</v>
      </c>
      <c r="AP30" s="53"/>
      <c r="AQ30" s="53"/>
      <c r="AR30" s="53"/>
      <c r="AS30" s="53"/>
      <c r="AT30" s="53"/>
      <c r="AU30" s="53"/>
      <c r="AV30" s="53"/>
      <c r="AW30" s="53">
        <f t="shared" si="1"/>
        <v>0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53">
        <f t="shared" si="2"/>
        <v>0</v>
      </c>
      <c r="DG30" s="47"/>
      <c r="DH30" s="47"/>
      <c r="DI30" s="47"/>
      <c r="DJ30" s="47"/>
    </row>
    <row r="31" spans="1:114" ht="12.75" customHeight="1">
      <c r="A31" s="52" t="s">
        <v>309</v>
      </c>
      <c r="B31" s="52">
        <v>210</v>
      </c>
      <c r="C31" s="52">
        <v>7</v>
      </c>
      <c r="D31" s="52">
        <v>17</v>
      </c>
      <c r="E31" s="52" t="s">
        <v>347</v>
      </c>
      <c r="F31" s="53">
        <v>1345000</v>
      </c>
      <c r="G31" s="5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3">
        <f t="shared" si="0"/>
        <v>0</v>
      </c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>
        <f t="shared" si="1"/>
        <v>1345000</v>
      </c>
      <c r="AX31" s="53"/>
      <c r="AY31" s="53"/>
      <c r="AZ31" s="53"/>
      <c r="BA31" s="53"/>
      <c r="BB31" s="53">
        <v>1345000</v>
      </c>
      <c r="BC31" s="53"/>
      <c r="BD31" s="53"/>
      <c r="BE31" s="53"/>
      <c r="BF31" s="53"/>
      <c r="BG31" s="53"/>
      <c r="BH31" s="53"/>
      <c r="BI31" s="53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53">
        <f t="shared" si="2"/>
        <v>0</v>
      </c>
      <c r="DG31" s="47"/>
      <c r="DH31" s="47"/>
      <c r="DI31" s="47"/>
      <c r="DJ31" s="47"/>
    </row>
    <row r="32" spans="1:114" ht="12.75" customHeight="1">
      <c r="A32" s="52" t="s">
        <v>309</v>
      </c>
      <c r="B32" s="52">
        <v>210</v>
      </c>
      <c r="C32" s="52">
        <v>3</v>
      </c>
      <c r="D32" s="52">
        <v>2</v>
      </c>
      <c r="E32" s="52" t="s">
        <v>348</v>
      </c>
      <c r="F32" s="53">
        <v>400000</v>
      </c>
      <c r="G32" s="5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53">
        <f t="shared" si="0"/>
        <v>400000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>
        <v>400000</v>
      </c>
      <c r="AP32" s="53"/>
      <c r="AQ32" s="53"/>
      <c r="AR32" s="53"/>
      <c r="AS32" s="53"/>
      <c r="AT32" s="53"/>
      <c r="AU32" s="53"/>
      <c r="AV32" s="53"/>
      <c r="AW32" s="53">
        <f t="shared" si="1"/>
        <v>0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53">
        <f t="shared" si="2"/>
        <v>0</v>
      </c>
      <c r="DG32" s="47"/>
      <c r="DH32" s="47"/>
      <c r="DI32" s="47"/>
      <c r="DJ32" s="47"/>
    </row>
    <row r="33" spans="1:114" ht="12.75" customHeight="1">
      <c r="A33" s="52" t="s">
        <v>309</v>
      </c>
      <c r="B33" s="52">
        <v>210</v>
      </c>
      <c r="C33" s="52">
        <v>1</v>
      </c>
      <c r="D33" s="52">
        <v>99</v>
      </c>
      <c r="E33" s="52" t="s">
        <v>349</v>
      </c>
      <c r="F33" s="53">
        <v>956400</v>
      </c>
      <c r="G33" s="53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53">
        <f t="shared" si="0"/>
        <v>0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>
        <f t="shared" si="1"/>
        <v>956400</v>
      </c>
      <c r="AX33" s="53"/>
      <c r="AY33" s="53"/>
      <c r="AZ33" s="53"/>
      <c r="BA33" s="53"/>
      <c r="BB33" s="53">
        <v>956400</v>
      </c>
      <c r="BC33" s="53"/>
      <c r="BD33" s="53"/>
      <c r="BE33" s="53"/>
      <c r="BF33" s="53"/>
      <c r="BG33" s="53"/>
      <c r="BH33" s="53"/>
      <c r="BI33" s="53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53">
        <f t="shared" si="2"/>
        <v>0</v>
      </c>
      <c r="DG33" s="47"/>
      <c r="DH33" s="47"/>
      <c r="DI33" s="47"/>
      <c r="DJ33" s="47"/>
    </row>
    <row r="34" spans="1:114" ht="12.75" customHeight="1">
      <c r="A34" s="52" t="s">
        <v>309</v>
      </c>
      <c r="B34" s="52">
        <v>215</v>
      </c>
      <c r="C34" s="52">
        <v>8</v>
      </c>
      <c r="D34" s="52">
        <v>99</v>
      </c>
      <c r="E34" s="52" t="s">
        <v>350</v>
      </c>
      <c r="F34" s="53">
        <v>180000</v>
      </c>
      <c r="G34" s="5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53">
        <f t="shared" si="0"/>
        <v>180000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>
        <v>180000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f t="shared" si="1"/>
        <v>0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53">
        <f t="shared" si="2"/>
        <v>0</v>
      </c>
      <c r="DG34" s="47"/>
      <c r="DH34" s="47"/>
      <c r="DI34" s="47"/>
      <c r="DJ34" s="47"/>
    </row>
    <row r="35" spans="1:114" ht="12.75" customHeight="1">
      <c r="A35" s="52" t="s">
        <v>309</v>
      </c>
      <c r="B35" s="52">
        <v>215</v>
      </c>
      <c r="C35" s="52">
        <v>8</v>
      </c>
      <c r="D35" s="52">
        <v>99</v>
      </c>
      <c r="E35" s="52" t="s">
        <v>351</v>
      </c>
      <c r="F35" s="53">
        <v>480300</v>
      </c>
      <c r="G35" s="53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53">
        <f t="shared" si="0"/>
        <v>480300</v>
      </c>
      <c r="V35" s="53">
        <v>480300</v>
      </c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>
        <f t="shared" si="1"/>
        <v>0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53">
        <f t="shared" si="2"/>
        <v>0</v>
      </c>
      <c r="DG35" s="47"/>
      <c r="DH35" s="47"/>
      <c r="DI35" s="47"/>
      <c r="DJ35" s="47"/>
    </row>
    <row r="36" spans="1:114" ht="12.75" customHeight="1">
      <c r="A36" s="52" t="s">
        <v>309</v>
      </c>
      <c r="B36" s="52">
        <v>213</v>
      </c>
      <c r="C36" s="52">
        <v>3</v>
      </c>
      <c r="D36" s="52">
        <v>99</v>
      </c>
      <c r="E36" s="52" t="s">
        <v>352</v>
      </c>
      <c r="F36" s="53">
        <v>3740900</v>
      </c>
      <c r="G36" s="53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53">
        <f t="shared" si="0"/>
        <v>3740900</v>
      </c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>
        <v>3740900</v>
      </c>
      <c r="AP36" s="53"/>
      <c r="AQ36" s="53"/>
      <c r="AR36" s="53"/>
      <c r="AS36" s="53"/>
      <c r="AT36" s="53"/>
      <c r="AU36" s="53"/>
      <c r="AV36" s="53"/>
      <c r="AW36" s="53">
        <f t="shared" si="1"/>
        <v>0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53">
        <f t="shared" si="2"/>
        <v>0</v>
      </c>
      <c r="DG36" s="47"/>
      <c r="DH36" s="47"/>
      <c r="DI36" s="47"/>
      <c r="DJ36" s="47"/>
    </row>
    <row r="37" spans="1:114" ht="12.75" customHeight="1">
      <c r="A37" s="52" t="s">
        <v>309</v>
      </c>
      <c r="B37" s="52">
        <v>213</v>
      </c>
      <c r="C37" s="52">
        <v>1</v>
      </c>
      <c r="D37" s="52">
        <v>99</v>
      </c>
      <c r="E37" s="52" t="s">
        <v>353</v>
      </c>
      <c r="F37" s="53">
        <v>4764500</v>
      </c>
      <c r="G37" s="53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53">
        <f t="shared" si="0"/>
        <v>4764500</v>
      </c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>
        <v>4764500</v>
      </c>
      <c r="AP37" s="53"/>
      <c r="AQ37" s="53"/>
      <c r="AR37" s="53"/>
      <c r="AS37" s="53"/>
      <c r="AT37" s="53"/>
      <c r="AU37" s="53"/>
      <c r="AV37" s="53"/>
      <c r="AW37" s="53">
        <f t="shared" si="1"/>
        <v>0</v>
      </c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53">
        <f t="shared" si="2"/>
        <v>0</v>
      </c>
      <c r="DG37" s="47"/>
      <c r="DH37" s="53"/>
      <c r="DI37" s="47"/>
      <c r="DJ37" s="47"/>
    </row>
    <row r="38" spans="1:114" ht="12.75" customHeight="1">
      <c r="A38" s="52" t="s">
        <v>309</v>
      </c>
      <c r="B38" s="52">
        <v>213</v>
      </c>
      <c r="C38" s="52">
        <v>1</v>
      </c>
      <c r="D38" s="52">
        <v>35</v>
      </c>
      <c r="E38" s="52" t="s">
        <v>354</v>
      </c>
      <c r="F38" s="53">
        <v>3142500</v>
      </c>
      <c r="G38" s="53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53">
        <f t="shared" si="0"/>
        <v>0</v>
      </c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>
        <f t="shared" si="1"/>
        <v>0</v>
      </c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53">
        <f t="shared" si="2"/>
        <v>3142500</v>
      </c>
      <c r="DG38" s="47"/>
      <c r="DH38" s="53">
        <v>3142500</v>
      </c>
      <c r="DI38" s="47"/>
      <c r="DJ38" s="47"/>
    </row>
    <row r="39" spans="1:114" ht="12.75" customHeight="1">
      <c r="A39" s="52" t="s">
        <v>309</v>
      </c>
      <c r="B39" s="52">
        <v>211</v>
      </c>
      <c r="C39" s="52">
        <v>4</v>
      </c>
      <c r="D39" s="52">
        <v>2</v>
      </c>
      <c r="E39" s="52" t="s">
        <v>355</v>
      </c>
      <c r="F39" s="53">
        <v>860436</v>
      </c>
      <c r="G39" s="53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53">
        <f t="shared" si="0"/>
        <v>860436</v>
      </c>
      <c r="V39" s="53">
        <v>860436</v>
      </c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>
        <f t="shared" si="1"/>
        <v>0</v>
      </c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53">
        <f t="shared" si="2"/>
        <v>0</v>
      </c>
      <c r="DG39" s="47"/>
      <c r="DH39" s="47"/>
      <c r="DI39" s="47"/>
      <c r="DJ39" s="47"/>
    </row>
    <row r="40" spans="1:114" ht="12.75" customHeight="1">
      <c r="A40" s="52" t="s">
        <v>309</v>
      </c>
      <c r="B40" s="52">
        <v>208</v>
      </c>
      <c r="C40" s="52">
        <v>1</v>
      </c>
      <c r="D40" s="52">
        <v>4</v>
      </c>
      <c r="E40" s="52" t="s">
        <v>356</v>
      </c>
      <c r="F40" s="53">
        <v>65000</v>
      </c>
      <c r="G40" s="53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53">
        <f t="shared" si="0"/>
        <v>65000</v>
      </c>
      <c r="V40" s="53">
        <v>65000</v>
      </c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>
        <f t="shared" si="1"/>
        <v>0</v>
      </c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53">
        <f t="shared" si="2"/>
        <v>0</v>
      </c>
      <c r="DG40" s="47"/>
      <c r="DH40" s="47"/>
      <c r="DI40" s="47"/>
      <c r="DJ40" s="47"/>
    </row>
    <row r="41" spans="1:114" ht="12.75" customHeight="1">
      <c r="A41" s="52" t="s">
        <v>309</v>
      </c>
      <c r="B41" s="52">
        <v>208</v>
      </c>
      <c r="C41" s="52">
        <v>1</v>
      </c>
      <c r="D41" s="52">
        <v>99</v>
      </c>
      <c r="E41" s="52" t="s">
        <v>357</v>
      </c>
      <c r="F41" s="53">
        <v>1800000</v>
      </c>
      <c r="G41" s="53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53">
        <f t="shared" si="0"/>
        <v>1800000</v>
      </c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>
        <v>1800000</v>
      </c>
      <c r="AP41" s="53"/>
      <c r="AQ41" s="53"/>
      <c r="AR41" s="53"/>
      <c r="AS41" s="53"/>
      <c r="AT41" s="53"/>
      <c r="AU41" s="53"/>
      <c r="AV41" s="53"/>
      <c r="AW41" s="53">
        <f t="shared" si="1"/>
        <v>0</v>
      </c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53">
        <f t="shared" si="2"/>
        <v>0</v>
      </c>
      <c r="DG41" s="47"/>
      <c r="DH41" s="47"/>
      <c r="DI41" s="47"/>
      <c r="DJ41" s="47"/>
    </row>
    <row r="42" spans="1:114" ht="12.75" customHeight="1">
      <c r="A42" s="52" t="s">
        <v>309</v>
      </c>
      <c r="B42" s="52">
        <v>208</v>
      </c>
      <c r="C42" s="52">
        <v>2</v>
      </c>
      <c r="D42" s="52">
        <v>99</v>
      </c>
      <c r="E42" s="52" t="s">
        <v>358</v>
      </c>
      <c r="F42" s="53">
        <v>100000</v>
      </c>
      <c r="G42" s="53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53">
        <f t="shared" si="0"/>
        <v>0</v>
      </c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>
        <f t="shared" si="1"/>
        <v>100000</v>
      </c>
      <c r="AX42" s="53"/>
      <c r="AY42" s="53"/>
      <c r="AZ42" s="53"/>
      <c r="BA42" s="53"/>
      <c r="BB42" s="53">
        <v>100000</v>
      </c>
      <c r="BC42" s="53"/>
      <c r="BD42" s="53"/>
      <c r="BE42" s="53"/>
      <c r="BF42" s="53"/>
      <c r="BG42" s="53"/>
      <c r="BH42" s="53"/>
      <c r="BI42" s="53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53">
        <f t="shared" si="2"/>
        <v>0</v>
      </c>
      <c r="DG42" s="47"/>
      <c r="DH42" s="47"/>
      <c r="DI42" s="47"/>
      <c r="DJ42" s="47"/>
    </row>
    <row r="43" spans="1:114" ht="12.75" customHeight="1">
      <c r="A43" s="52" t="s">
        <v>309</v>
      </c>
      <c r="B43" s="52" t="s">
        <v>313</v>
      </c>
      <c r="C43" s="52" t="s">
        <v>312</v>
      </c>
      <c r="D43" s="52" t="s">
        <v>312</v>
      </c>
      <c r="E43" s="52" t="s">
        <v>359</v>
      </c>
      <c r="F43" s="53">
        <v>160000</v>
      </c>
      <c r="G43" s="53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53">
        <f t="shared" si="0"/>
        <v>160000</v>
      </c>
      <c r="V43" s="53">
        <v>160000</v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>
        <f t="shared" si="1"/>
        <v>0</v>
      </c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53">
        <f t="shared" si="2"/>
        <v>0</v>
      </c>
      <c r="DG43" s="47"/>
      <c r="DH43" s="47"/>
      <c r="DI43" s="47"/>
      <c r="DJ43" s="47"/>
    </row>
    <row r="44" spans="1:114" ht="12.75" customHeight="1">
      <c r="A44" s="52" t="s">
        <v>309</v>
      </c>
      <c r="B44" s="52" t="s">
        <v>313</v>
      </c>
      <c r="C44" s="52" t="s">
        <v>318</v>
      </c>
      <c r="D44" s="52" t="s">
        <v>312</v>
      </c>
      <c r="E44" s="52" t="s">
        <v>360</v>
      </c>
      <c r="F44" s="53">
        <v>383400</v>
      </c>
      <c r="G44" s="53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53">
        <f t="shared" si="0"/>
        <v>383400</v>
      </c>
      <c r="V44" s="53">
        <v>383400</v>
      </c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>
        <f t="shared" si="1"/>
        <v>0</v>
      </c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53">
        <f t="shared" si="2"/>
        <v>0</v>
      </c>
      <c r="DG44" s="47"/>
      <c r="DH44" s="47"/>
      <c r="DI44" s="47"/>
      <c r="DJ44" s="47"/>
    </row>
    <row r="45" spans="1:114" ht="12.75" customHeight="1">
      <c r="A45" s="52" t="s">
        <v>309</v>
      </c>
      <c r="B45" s="52">
        <v>212</v>
      </c>
      <c r="C45" s="52">
        <v>1</v>
      </c>
      <c r="D45" s="52">
        <v>4</v>
      </c>
      <c r="E45" s="52" t="s">
        <v>361</v>
      </c>
      <c r="F45" s="53">
        <v>335870</v>
      </c>
      <c r="G45" s="53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3">
        <f t="shared" si="0"/>
        <v>335870</v>
      </c>
      <c r="V45" s="53">
        <v>335870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>
        <f t="shared" si="1"/>
        <v>0</v>
      </c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53">
        <f t="shared" si="2"/>
        <v>0</v>
      </c>
      <c r="DG45" s="47"/>
      <c r="DH45" s="47"/>
      <c r="DI45" s="47"/>
      <c r="DJ45" s="47"/>
    </row>
    <row r="46" spans="1:114" ht="12.75" customHeight="1">
      <c r="A46" s="52" t="s">
        <v>309</v>
      </c>
      <c r="B46" s="52">
        <v>212</v>
      </c>
      <c r="C46" s="52">
        <v>1</v>
      </c>
      <c r="D46" s="52">
        <v>4</v>
      </c>
      <c r="E46" s="52" t="s">
        <v>362</v>
      </c>
      <c r="F46" s="53">
        <v>1500000</v>
      </c>
      <c r="G46" s="53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53">
        <f t="shared" si="0"/>
        <v>1500000</v>
      </c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>
        <v>1500000</v>
      </c>
      <c r="AP46" s="53"/>
      <c r="AQ46" s="53"/>
      <c r="AR46" s="53"/>
      <c r="AS46" s="53"/>
      <c r="AT46" s="53"/>
      <c r="AU46" s="53"/>
      <c r="AV46" s="53"/>
      <c r="AW46" s="53">
        <f t="shared" si="1"/>
        <v>0</v>
      </c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53">
        <f t="shared" si="2"/>
        <v>0</v>
      </c>
      <c r="DG46" s="47"/>
      <c r="DH46" s="47"/>
      <c r="DI46" s="47"/>
      <c r="DJ46" s="47"/>
    </row>
    <row r="47" spans="1:114" ht="12.75" customHeight="1">
      <c r="A47" s="52" t="s">
        <v>309</v>
      </c>
      <c r="B47" s="52">
        <v>212</v>
      </c>
      <c r="C47" s="52">
        <v>1</v>
      </c>
      <c r="D47" s="52">
        <v>4</v>
      </c>
      <c r="E47" s="52" t="s">
        <v>363</v>
      </c>
      <c r="F47" s="53">
        <v>892000</v>
      </c>
      <c r="G47" s="53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53">
        <f t="shared" si="0"/>
        <v>892000</v>
      </c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>
        <v>892000</v>
      </c>
      <c r="AP47" s="53"/>
      <c r="AQ47" s="53"/>
      <c r="AR47" s="53"/>
      <c r="AS47" s="53"/>
      <c r="AT47" s="53"/>
      <c r="AU47" s="53"/>
      <c r="AV47" s="53"/>
      <c r="AW47" s="53">
        <f t="shared" si="1"/>
        <v>0</v>
      </c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53">
        <f t="shared" si="2"/>
        <v>0</v>
      </c>
      <c r="DG47" s="47"/>
      <c r="DH47" s="47"/>
      <c r="DI47" s="47"/>
      <c r="DJ47" s="47"/>
    </row>
    <row r="48" spans="1:114" ht="12.75" customHeight="1">
      <c r="A48" s="52" t="s">
        <v>309</v>
      </c>
      <c r="B48" s="52">
        <v>205</v>
      </c>
      <c r="C48" s="52">
        <v>2</v>
      </c>
      <c r="D48" s="52">
        <v>1</v>
      </c>
      <c r="E48" s="52" t="s">
        <v>364</v>
      </c>
      <c r="F48" s="53">
        <v>100000</v>
      </c>
      <c r="G48" s="53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53">
        <f t="shared" si="0"/>
        <v>100000</v>
      </c>
      <c r="V48" s="53">
        <v>100000</v>
      </c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>
        <f t="shared" si="1"/>
        <v>0</v>
      </c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53">
        <f t="shared" si="2"/>
        <v>0</v>
      </c>
      <c r="DG48" s="47"/>
      <c r="DH48" s="47"/>
      <c r="DI48" s="47"/>
      <c r="DJ48" s="47"/>
    </row>
    <row r="49" spans="1:114" ht="12.75" customHeight="1">
      <c r="A49" s="52" t="s">
        <v>309</v>
      </c>
      <c r="B49" s="52">
        <v>205</v>
      </c>
      <c r="C49" s="52">
        <v>4</v>
      </c>
      <c r="D49" s="52">
        <v>3</v>
      </c>
      <c r="E49" s="52" t="s">
        <v>365</v>
      </c>
      <c r="F49" s="53">
        <v>100000</v>
      </c>
      <c r="G49" s="53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53">
        <f t="shared" si="0"/>
        <v>100000</v>
      </c>
      <c r="V49" s="53">
        <v>100000</v>
      </c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f t="shared" si="1"/>
        <v>0</v>
      </c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53">
        <f t="shared" si="2"/>
        <v>0</v>
      </c>
      <c r="DG49" s="47"/>
      <c r="DH49" s="47"/>
      <c r="DI49" s="47"/>
      <c r="DJ49" s="47"/>
    </row>
    <row r="50" spans="1:114" ht="12.75" customHeight="1">
      <c r="A50" s="52" t="s">
        <v>309</v>
      </c>
      <c r="B50" s="52">
        <v>212</v>
      </c>
      <c r="C50" s="52">
        <v>99</v>
      </c>
      <c r="D50" s="52">
        <v>99</v>
      </c>
      <c r="E50" s="52" t="s">
        <v>366</v>
      </c>
      <c r="F50" s="53">
        <v>8463800</v>
      </c>
      <c r="G50" s="53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53">
        <f t="shared" si="0"/>
        <v>8463800</v>
      </c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>
        <v>8463800</v>
      </c>
      <c r="AP50" s="53"/>
      <c r="AQ50" s="53"/>
      <c r="AR50" s="53"/>
      <c r="AS50" s="53"/>
      <c r="AT50" s="53"/>
      <c r="AU50" s="53"/>
      <c r="AV50" s="53"/>
      <c r="AW50" s="53">
        <f t="shared" si="1"/>
        <v>0</v>
      </c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53">
        <f t="shared" si="2"/>
        <v>0</v>
      </c>
      <c r="DG50" s="47"/>
      <c r="DH50" s="47"/>
      <c r="DI50" s="47"/>
      <c r="DJ50" s="47"/>
    </row>
    <row r="51" spans="1:114" ht="12.75" customHeight="1">
      <c r="A51" s="52" t="s">
        <v>309</v>
      </c>
      <c r="B51" s="52">
        <v>208</v>
      </c>
      <c r="C51" s="52">
        <v>8</v>
      </c>
      <c r="D51" s="52">
        <v>1</v>
      </c>
      <c r="E51" s="52" t="s">
        <v>405</v>
      </c>
      <c r="F51" s="53">
        <v>2103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53">
        <f t="shared" si="1"/>
        <v>2103</v>
      </c>
      <c r="AX51" s="47"/>
      <c r="AY51" s="47"/>
      <c r="AZ51" s="47"/>
      <c r="BA51" s="47"/>
      <c r="BB51" s="53">
        <v>2103</v>
      </c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</row>
    <row r="52" spans="1:114" ht="12.75" customHeight="1">
      <c r="A52" s="52" t="s">
        <v>309</v>
      </c>
      <c r="B52" s="52">
        <v>208</v>
      </c>
      <c r="C52" s="52">
        <v>8</v>
      </c>
      <c r="D52" s="52">
        <v>2</v>
      </c>
      <c r="E52" s="52" t="s">
        <v>406</v>
      </c>
      <c r="F52" s="53">
        <v>10736</v>
      </c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53">
        <f t="shared" si="1"/>
        <v>10736</v>
      </c>
      <c r="AX52" s="47"/>
      <c r="AY52" s="47"/>
      <c r="AZ52" s="47"/>
      <c r="BA52" s="47"/>
      <c r="BB52" s="53">
        <v>10736</v>
      </c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</row>
    <row r="53" spans="1:114" ht="12.75" customHeight="1">
      <c r="A53" s="52" t="s">
        <v>309</v>
      </c>
      <c r="B53" s="52">
        <v>208</v>
      </c>
      <c r="C53" s="52">
        <v>8</v>
      </c>
      <c r="D53" s="52">
        <v>3</v>
      </c>
      <c r="E53" s="52" t="s">
        <v>407</v>
      </c>
      <c r="F53" s="53">
        <v>29270</v>
      </c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53">
        <f t="shared" si="1"/>
        <v>29270</v>
      </c>
      <c r="AX53" s="47"/>
      <c r="AY53" s="47"/>
      <c r="AZ53" s="47"/>
      <c r="BA53" s="47"/>
      <c r="BB53" s="53">
        <v>29270</v>
      </c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</row>
    <row r="54" spans="1:114" ht="12.75" customHeight="1">
      <c r="A54" s="52" t="s">
        <v>309</v>
      </c>
      <c r="B54" s="52">
        <v>208</v>
      </c>
      <c r="C54" s="52">
        <v>8</v>
      </c>
      <c r="D54" s="52">
        <v>6</v>
      </c>
      <c r="E54" s="52" t="s">
        <v>408</v>
      </c>
      <c r="F54" s="53">
        <v>3866</v>
      </c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53">
        <f t="shared" si="1"/>
        <v>3866</v>
      </c>
      <c r="AX54" s="47"/>
      <c r="AY54" s="47"/>
      <c r="AZ54" s="47"/>
      <c r="BA54" s="47"/>
      <c r="BB54" s="53">
        <v>3866</v>
      </c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</row>
    <row r="55" spans="1:114" ht="12.75" customHeight="1">
      <c r="A55" s="52" t="s">
        <v>309</v>
      </c>
      <c r="B55" s="52">
        <v>208</v>
      </c>
      <c r="C55" s="52">
        <v>19</v>
      </c>
      <c r="D55" s="52">
        <v>1</v>
      </c>
      <c r="E55" s="52" t="s">
        <v>409</v>
      </c>
      <c r="F55" s="53">
        <v>31789</v>
      </c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53">
        <f t="shared" si="1"/>
        <v>31789</v>
      </c>
      <c r="AX55" s="47"/>
      <c r="AY55" s="47"/>
      <c r="AZ55" s="47"/>
      <c r="BA55" s="47"/>
      <c r="BB55" s="53">
        <v>31789</v>
      </c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</row>
    <row r="56" spans="1:114" ht="12.75" customHeight="1">
      <c r="A56" s="52" t="s">
        <v>309</v>
      </c>
      <c r="B56" s="52">
        <v>208</v>
      </c>
      <c r="C56" s="52">
        <v>19</v>
      </c>
      <c r="D56" s="52">
        <v>2</v>
      </c>
      <c r="E56" s="52" t="s">
        <v>410</v>
      </c>
      <c r="F56" s="53">
        <v>28101</v>
      </c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53">
        <f t="shared" si="1"/>
        <v>28101</v>
      </c>
      <c r="AX56" s="47"/>
      <c r="AY56" s="47"/>
      <c r="AZ56" s="47"/>
      <c r="BA56" s="47"/>
      <c r="BB56" s="53">
        <v>28101</v>
      </c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</row>
    <row r="57" spans="1:114" ht="12.75" customHeight="1">
      <c r="A57" s="52" t="s">
        <v>309</v>
      </c>
      <c r="B57" s="52">
        <v>208</v>
      </c>
      <c r="C57" s="52">
        <v>21</v>
      </c>
      <c r="D57" s="52">
        <v>1</v>
      </c>
      <c r="E57" s="52" t="s">
        <v>411</v>
      </c>
      <c r="F57" s="53">
        <v>1870</v>
      </c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53">
        <f t="shared" si="1"/>
        <v>1870</v>
      </c>
      <c r="AX57" s="47"/>
      <c r="AY57" s="47"/>
      <c r="AZ57" s="47"/>
      <c r="BA57" s="47"/>
      <c r="BB57" s="53">
        <v>1870</v>
      </c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</row>
    <row r="58" spans="1:114" ht="12.75" customHeight="1">
      <c r="A58" s="52" t="s">
        <v>309</v>
      </c>
      <c r="B58" s="52">
        <v>208</v>
      </c>
      <c r="C58" s="52">
        <v>21</v>
      </c>
      <c r="D58" s="52">
        <v>2</v>
      </c>
      <c r="E58" s="52" t="s">
        <v>412</v>
      </c>
      <c r="F58" s="53">
        <v>9540</v>
      </c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53">
        <f t="shared" si="1"/>
        <v>9540</v>
      </c>
      <c r="AX58" s="47"/>
      <c r="AY58" s="47"/>
      <c r="AZ58" s="47"/>
      <c r="BA58" s="47"/>
      <c r="BB58" s="53">
        <v>9540</v>
      </c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</row>
    <row r="59" spans="1:114" ht="12.75" customHeight="1">
      <c r="A59" s="52" t="s">
        <v>309</v>
      </c>
      <c r="B59" s="52">
        <v>208</v>
      </c>
      <c r="C59" s="52">
        <v>25</v>
      </c>
      <c r="D59" s="52">
        <v>2</v>
      </c>
      <c r="E59" s="52" t="s">
        <v>413</v>
      </c>
      <c r="F59" s="53">
        <v>3200</v>
      </c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53">
        <f t="shared" si="1"/>
        <v>3200</v>
      </c>
      <c r="AX59" s="47"/>
      <c r="AY59" s="47"/>
      <c r="AZ59" s="47"/>
      <c r="BA59" s="47"/>
      <c r="BB59" s="53">
        <v>3200</v>
      </c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</row>
    <row r="60" spans="1:114" ht="12.75" customHeight="1">
      <c r="A60" s="52" t="s">
        <v>309</v>
      </c>
      <c r="B60" s="52">
        <v>227</v>
      </c>
      <c r="C60" s="52"/>
      <c r="D60" s="52"/>
      <c r="E60" s="52" t="s">
        <v>142</v>
      </c>
      <c r="F60" s="53">
        <v>1400000</v>
      </c>
      <c r="G60" s="53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53">
        <f t="shared" si="0"/>
        <v>0</v>
      </c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>
        <f t="shared" si="1"/>
        <v>0</v>
      </c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53">
        <f t="shared" si="2"/>
        <v>1400000</v>
      </c>
      <c r="DG60" s="47"/>
      <c r="DH60" s="47"/>
      <c r="DI60" s="47"/>
      <c r="DJ60" s="47">
        <v>1400000</v>
      </c>
    </row>
  </sheetData>
  <sheetProtection formatCells="0" formatColumns="0" formatRows="0" insertColumns="0" insertRows="0" insertHyperlinks="0" deleteColumns="0" deleteRows="0" sort="0" autoFilter="0" pivotTables="0"/>
  <mergeCells count="17">
    <mergeCell ref="DB4:DE4"/>
    <mergeCell ref="U4:AV4"/>
    <mergeCell ref="AW4:BI4"/>
    <mergeCell ref="BJ4:BN4"/>
    <mergeCell ref="BO4:CA4"/>
    <mergeCell ref="CB4:CR4"/>
    <mergeCell ref="CS4:CU4"/>
    <mergeCell ref="DF4:DJ4"/>
    <mergeCell ref="A1:DJ1"/>
    <mergeCell ref="A2:DJ2"/>
    <mergeCell ref="A3:DJ3"/>
    <mergeCell ref="A4:A5"/>
    <mergeCell ref="B4:D4"/>
    <mergeCell ref="E4:E5"/>
    <mergeCell ref="F4:F5"/>
    <mergeCell ref="G4:T4"/>
    <mergeCell ref="CV4:DA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showGridLines="0" tabSelected="1" zoomScalePageLayoutView="0" workbookViewId="0" topLeftCell="A1">
      <selection activeCell="E6" sqref="E6:E8"/>
    </sheetView>
  </sheetViews>
  <sheetFormatPr defaultColWidth="9.140625" defaultRowHeight="12.75" customHeight="1"/>
  <cols>
    <col min="1" max="1" width="28.57421875" style="1" customWidth="1"/>
    <col min="2" max="4" width="5.00390625" style="1" customWidth="1"/>
    <col min="5" max="10" width="13.57421875" style="1" customWidth="1"/>
    <col min="11" max="11" width="9.140625" style="1" customWidth="1"/>
  </cols>
  <sheetData>
    <row r="1" spans="1:10" s="1" customFormat="1" ht="15" customHeight="1">
      <c r="A1" s="113" t="s">
        <v>259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s="1" customFormat="1" ht="18.75" customHeight="1">
      <c r="A2" s="114" t="s">
        <v>302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15" customHeight="1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s="1" customFormat="1" ht="26.25" customHeight="1">
      <c r="A4" s="109" t="s">
        <v>29</v>
      </c>
      <c r="B4" s="109" t="s">
        <v>48</v>
      </c>
      <c r="C4" s="109"/>
      <c r="D4" s="109"/>
      <c r="E4" s="109" t="s">
        <v>30</v>
      </c>
      <c r="F4" s="109" t="s">
        <v>40</v>
      </c>
      <c r="G4" s="109"/>
      <c r="H4" s="109"/>
      <c r="I4" s="109" t="s">
        <v>41</v>
      </c>
      <c r="J4" s="109"/>
    </row>
    <row r="5" spans="1:10" s="1" customFormat="1" ht="45" customHeight="1">
      <c r="A5" s="110" t="s">
        <v>31</v>
      </c>
      <c r="B5" s="49" t="s">
        <v>37</v>
      </c>
      <c r="C5" s="49" t="s">
        <v>38</v>
      </c>
      <c r="D5" s="49" t="s">
        <v>39</v>
      </c>
      <c r="E5" s="110" t="s">
        <v>30</v>
      </c>
      <c r="F5" s="49" t="s">
        <v>49</v>
      </c>
      <c r="G5" s="49" t="s">
        <v>50</v>
      </c>
      <c r="H5" s="49" t="s">
        <v>242</v>
      </c>
      <c r="I5" s="49" t="s">
        <v>49</v>
      </c>
      <c r="J5" s="49" t="s">
        <v>243</v>
      </c>
    </row>
    <row r="6" spans="1:10" s="31" customFormat="1" ht="12.75">
      <c r="A6" s="50" t="s">
        <v>309</v>
      </c>
      <c r="B6" s="50">
        <v>212</v>
      </c>
      <c r="C6" s="50">
        <v>8</v>
      </c>
      <c r="D6" s="50" t="s">
        <v>314</v>
      </c>
      <c r="E6" s="22">
        <f>I6</f>
        <v>1095000000</v>
      </c>
      <c r="F6" s="22"/>
      <c r="G6" s="22"/>
      <c r="H6" s="22"/>
      <c r="I6" s="22">
        <v>1095000000</v>
      </c>
      <c r="J6" s="22"/>
    </row>
    <row r="7" spans="1:10" ht="12.75" customHeight="1">
      <c r="A7" s="50" t="s">
        <v>309</v>
      </c>
      <c r="B7" s="50">
        <v>212</v>
      </c>
      <c r="C7" s="50">
        <v>8</v>
      </c>
      <c r="D7" s="50" t="s">
        <v>319</v>
      </c>
      <c r="E7" s="22">
        <f>I7</f>
        <v>246253500</v>
      </c>
      <c r="F7" s="47"/>
      <c r="G7" s="47"/>
      <c r="H7" s="47"/>
      <c r="I7" s="22">
        <v>246253500</v>
      </c>
      <c r="J7" s="47"/>
    </row>
    <row r="8" spans="1:10" ht="12.75" customHeight="1">
      <c r="A8" s="50" t="s">
        <v>309</v>
      </c>
      <c r="B8" s="50">
        <v>212</v>
      </c>
      <c r="C8" s="50">
        <v>8</v>
      </c>
      <c r="D8" s="50" t="s">
        <v>319</v>
      </c>
      <c r="E8" s="22">
        <f>I8</f>
        <v>30000000</v>
      </c>
      <c r="F8" s="47"/>
      <c r="G8" s="47"/>
      <c r="H8" s="47"/>
      <c r="I8" s="22">
        <v>30000000</v>
      </c>
      <c r="J8" s="47"/>
    </row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A2:J2"/>
    <mergeCell ref="A3:J3"/>
    <mergeCell ref="A4:A5"/>
    <mergeCell ref="B4:D4"/>
    <mergeCell ref="E4:E5"/>
    <mergeCell ref="F4:H4"/>
    <mergeCell ref="I4:J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2021-01-19T04:49:28Z</cp:lastPrinted>
  <dcterms:modified xsi:type="dcterms:W3CDTF">2021-02-26T03:23:26Z</dcterms:modified>
  <cp:category/>
  <cp:version/>
  <cp:contentType/>
  <cp:contentStatus/>
</cp:coreProperties>
</file>