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6.xml" ContentType="application/vnd.openxmlformats-officedocument.spreadsheetml.worksheet+xml"/>
  <Override PartName="/xl/drawings/drawing2.xml" ContentType="application/vnd.openxmlformats-officedocument.drawing+xml"/>
  <Override PartName="/xl/worksheets/sheet47.xml" ContentType="application/vnd.openxmlformats-officedocument.spreadsheetml.worksheet+xml"/>
  <Override PartName="/xl/drawings/drawing3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4.xml" ContentType="application/vnd.openxmlformats-officedocument.drawing+xml"/>
  <Override PartName="/xl/worksheets/sheet52.xml" ContentType="application/vnd.openxmlformats-officedocument.spreadsheetml.worksheet+xml"/>
  <Override PartName="/xl/drawings/drawing5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6.xml" ContentType="application/vnd.openxmlformats-officedocument.drawing+xml"/>
  <Override PartName="/xl/worksheets/sheet55.xml" ContentType="application/vnd.openxmlformats-officedocument.spreadsheetml.worksheet+xml"/>
  <Override PartName="/xl/drawings/drawing7.xml" ContentType="application/vnd.openxmlformats-officedocument.drawing+xml"/>
  <Override PartName="/xl/worksheets/sheet56.xml" ContentType="application/vnd.openxmlformats-officedocument.spreadsheetml.worksheet+xml"/>
  <Override PartName="/xl/drawings/drawing8.xml" ContentType="application/vnd.openxmlformats-officedocument.drawing+xml"/>
  <Override PartName="/xl/worksheets/sheet57.xml" ContentType="application/vnd.openxmlformats-officedocument.spreadsheetml.worksheet+xml"/>
  <Override PartName="/xl/drawings/drawing9.xml" ContentType="application/vnd.openxmlformats-officedocument.drawing+xml"/>
  <Override PartName="/xl/worksheets/sheet58.xml" ContentType="application/vnd.openxmlformats-officedocument.spreadsheetml.worksheet+xml"/>
  <Override PartName="/xl/drawings/drawing10.xml" ContentType="application/vnd.openxmlformats-officedocument.drawing+xml"/>
  <Override PartName="/xl/worksheets/sheet59.xml" ContentType="application/vnd.openxmlformats-officedocument.spreadsheetml.worksheet+xml"/>
  <Override PartName="/xl/drawings/drawing11.xml" ContentType="application/vnd.openxmlformats-officedocument.drawing+xml"/>
  <Override PartName="/xl/worksheets/sheet60.xml" ContentType="application/vnd.openxmlformats-officedocument.spreadsheetml.worksheet+xml"/>
  <Override PartName="/xl/drawings/drawing12.xml" ContentType="application/vnd.openxmlformats-officedocument.drawing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drawings/drawing13.xml" ContentType="application/vnd.openxmlformats-officedocument.drawing+xml"/>
  <Override PartName="/xl/worksheets/sheet74.xml" ContentType="application/vnd.openxmlformats-officedocument.spreadsheetml.worksheet+xml"/>
  <Override PartName="/xl/drawings/drawing14.xml" ContentType="application/vnd.openxmlformats-officedocument.drawing+xml"/>
  <Override PartName="/xl/worksheets/sheet75.xml" ContentType="application/vnd.openxmlformats-officedocument.spreadsheetml.worksheet+xml"/>
  <Override PartName="/xl/drawings/drawing15.xml" ContentType="application/vnd.openxmlformats-officedocument.drawing+xml"/>
  <Override PartName="/xl/worksheets/sheet76.xml" ContentType="application/vnd.openxmlformats-officedocument.spreadsheetml.worksheet+xml"/>
  <Override PartName="/xl/drawings/drawing16.xml" ContentType="application/vnd.openxmlformats-officedocument.drawing+xml"/>
  <Override PartName="/xl/worksheets/sheet77.xml" ContentType="application/vnd.openxmlformats-officedocument.spreadsheetml.worksheet+xml"/>
  <Override PartName="/xl/drawings/drawing17.xml" ContentType="application/vnd.openxmlformats-officedocument.drawing+xml"/>
  <Override PartName="/xl/worksheets/sheet78.xml" ContentType="application/vnd.openxmlformats-officedocument.spreadsheetml.worksheet+xml"/>
  <Override PartName="/xl/drawings/drawing18.xml" ContentType="application/vnd.openxmlformats-officedocument.drawing+xml"/>
  <Override PartName="/xl/worksheets/sheet79.xml" ContentType="application/vnd.openxmlformats-officedocument.spreadsheetml.worksheet+xml"/>
  <Override PartName="/xl/drawings/drawing19.xml" ContentType="application/vnd.openxmlformats-officedocument.drawing+xml"/>
  <Override PartName="/xl/worksheets/sheet80.xml" ContentType="application/vnd.openxmlformats-officedocument.spreadsheetml.worksheet+xml"/>
  <Override PartName="/xl/drawings/drawing20.xml" ContentType="application/vnd.openxmlformats-officedocument.drawing+xml"/>
  <Override PartName="/xl/worksheets/sheet81.xml" ContentType="application/vnd.openxmlformats-officedocument.spreadsheetml.worksheet+xml"/>
  <Override PartName="/xl/drawings/drawing21.xml" ContentType="application/vnd.openxmlformats-officedocument.drawing+xml"/>
  <Override PartName="/xl/worksheets/sheet82.xml" ContentType="application/vnd.openxmlformats-officedocument.spreadsheetml.worksheet+xml"/>
  <Override PartName="/xl/drawings/drawing22.xml" ContentType="application/vnd.openxmlformats-officedocument.drawing+xml"/>
  <Override PartName="/xl/worksheets/sheet83.xml" ContentType="application/vnd.openxmlformats-officedocument.spreadsheetml.worksheet+xml"/>
  <Override PartName="/xl/drawings/drawing23.xml" ContentType="application/vnd.openxmlformats-officedocument.drawing+xml"/>
  <Override PartName="/xl/worksheets/sheet84.xml" ContentType="application/vnd.openxmlformats-officedocument.spreadsheetml.worksheet+xml"/>
  <Override PartName="/xl/drawings/drawing24.xml" ContentType="application/vnd.openxmlformats-officedocument.drawing+xml"/>
  <Override PartName="/xl/worksheets/sheet85.xml" ContentType="application/vnd.openxmlformats-officedocument.spreadsheetml.worksheet+xml"/>
  <Override PartName="/xl/drawings/drawing25.xml" ContentType="application/vnd.openxmlformats-officedocument.drawing+xml"/>
  <Override PartName="/xl/worksheets/sheet86.xml" ContentType="application/vnd.openxmlformats-officedocument.spreadsheetml.worksheet+xml"/>
  <Override PartName="/xl/drawings/drawing26.xml" ContentType="application/vnd.openxmlformats-officedocument.drawing+xml"/>
  <Override PartName="/xl/worksheets/sheet87.xml" ContentType="application/vnd.openxmlformats-officedocument.spreadsheetml.worksheet+xml"/>
  <Override PartName="/xl/drawings/drawing27.xml" ContentType="application/vnd.openxmlformats-officedocument.drawing+xml"/>
  <Override PartName="/xl/worksheets/sheet88.xml" ContentType="application/vnd.openxmlformats-officedocument.spreadsheetml.worksheet+xml"/>
  <Override PartName="/xl/drawings/drawing28.xml" ContentType="application/vnd.openxmlformats-officedocument.drawing+xml"/>
  <Override PartName="/xl/worksheets/sheet89.xml" ContentType="application/vnd.openxmlformats-officedocument.spreadsheetml.worksheet+xml"/>
  <Override PartName="/xl/drawings/drawing29.xml" ContentType="application/vnd.openxmlformats-officedocument.drawing+xml"/>
  <Override PartName="/xl/worksheets/sheet90.xml" ContentType="application/vnd.openxmlformats-officedocument.spreadsheetml.worksheet+xml"/>
  <Override PartName="/xl/drawings/drawing30.xml" ContentType="application/vnd.openxmlformats-officedocument.drawing+xml"/>
  <Override PartName="/xl/worksheets/sheet91.xml" ContentType="application/vnd.openxmlformats-officedocument.spreadsheetml.worksheet+xml"/>
  <Override PartName="/xl/drawings/drawing31.xml" ContentType="application/vnd.openxmlformats-officedocument.drawing+xml"/>
  <Override PartName="/xl/worksheets/sheet92.xml" ContentType="application/vnd.openxmlformats-officedocument.spreadsheetml.worksheet+xml"/>
  <Override PartName="/xl/drawings/drawing32.xml" ContentType="application/vnd.openxmlformats-officedocument.drawing+xml"/>
  <Override PartName="/xl/worksheets/sheet93.xml" ContentType="application/vnd.openxmlformats-officedocument.spreadsheetml.worksheet+xml"/>
  <Override PartName="/xl/drawings/drawing33.xml" ContentType="application/vnd.openxmlformats-officedocument.drawing+xml"/>
  <Override PartName="/xl/worksheets/sheet94.xml" ContentType="application/vnd.openxmlformats-officedocument.spreadsheetml.worksheet+xml"/>
  <Override PartName="/xl/drawings/drawing34.xml" ContentType="application/vnd.openxmlformats-officedocument.drawing+xml"/>
  <Override PartName="/xl/worksheets/sheet95.xml" ContentType="application/vnd.openxmlformats-officedocument.spreadsheetml.worksheet+xml"/>
  <Override PartName="/xl/drawings/drawing35.xml" ContentType="application/vnd.openxmlformats-officedocument.drawing+xml"/>
  <Override PartName="/xl/worksheets/sheet96.xml" ContentType="application/vnd.openxmlformats-officedocument.spreadsheetml.worksheet+xml"/>
  <Override PartName="/xl/drawings/drawing36.xml" ContentType="application/vnd.openxmlformats-officedocument.drawing+xml"/>
  <Override PartName="/xl/worksheets/sheet97.xml" ContentType="application/vnd.openxmlformats-officedocument.spreadsheetml.worksheet+xml"/>
  <Override PartName="/xl/drawings/drawing37.xml" ContentType="application/vnd.openxmlformats-officedocument.drawing+xml"/>
  <Override PartName="/xl/worksheets/sheet98.xml" ContentType="application/vnd.openxmlformats-officedocument.spreadsheetml.worksheet+xml"/>
  <Override PartName="/xl/drawings/drawing38.xml" ContentType="application/vnd.openxmlformats-officedocument.drawing+xml"/>
  <Override PartName="/xl/worksheets/sheet99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7" activeTab="18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" sheetId="10" r:id="rId10"/>
    <sheet name="2021年国有资本经营预算财政拨款支出表-11" sheetId="11" r:id="rId11"/>
    <sheet name="2021年国有资本经营算支出明细表-12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" sheetId="15" r:id="rId15"/>
    <sheet name="2021年国有资本经营预算（政府经济）-16" sheetId="16" r:id="rId16"/>
    <sheet name="2021年一般公共预算财政拨款三公经费支出预算表-17" sheetId="17" r:id="rId17"/>
    <sheet name="2021年政府采购预算表-18" sheetId="18" r:id="rId18"/>
    <sheet name="政策及项目绩效目标表-19" sheetId="19" r:id="rId19"/>
    <sheet name="政策及项目绩效目标表-19 (2)" sheetId="20" r:id="rId20"/>
    <sheet name="政策及项目绩效目标表-19 (3)" sheetId="21" r:id="rId21"/>
    <sheet name="政策及项目绩效目标表-19 (4)" sheetId="22" r:id="rId22"/>
    <sheet name="政策及项目绩效目标表-19 (5)" sheetId="23" r:id="rId23"/>
    <sheet name="政策及项目绩效目标表-19 (6)" sheetId="24" r:id="rId24"/>
    <sheet name="政策及项目绩效目标表-19 (7)" sheetId="25" r:id="rId25"/>
    <sheet name="政策及项目绩效目标表-19 (8)" sheetId="26" r:id="rId26"/>
    <sheet name="政策及项目绩效目标表-19 (9)" sheetId="27" r:id="rId27"/>
    <sheet name="政策及项目绩效目标表-19 (10)" sheetId="28" r:id="rId28"/>
    <sheet name="政策及项目绩效目标表-19 (11)" sheetId="29" r:id="rId29"/>
    <sheet name="政策及项目绩效目标表-19 (12)" sheetId="30" r:id="rId30"/>
    <sheet name="政策及项目绩效目标表-19 (13)" sheetId="31" r:id="rId31"/>
    <sheet name="政策及项目绩效目标表-19 (14)" sheetId="32" r:id="rId32"/>
    <sheet name="政策及项目绩效目标表-19 (15)" sheetId="33" r:id="rId33"/>
    <sheet name="政策及项目绩效目标表-19 (16)" sheetId="34" r:id="rId34"/>
    <sheet name="政策及项目绩效目标表-19 (17)" sheetId="35" r:id="rId35"/>
    <sheet name="政策及项目绩效目标表-19 (18)" sheetId="36" r:id="rId36"/>
    <sheet name="政策及项目绩效目标表-19 (19)" sheetId="37" r:id="rId37"/>
    <sheet name="政策及项目绩效目标表-19 (20)" sheetId="38" r:id="rId38"/>
    <sheet name="政策及项目绩效目标表-19 (21)" sheetId="39" r:id="rId39"/>
    <sheet name="政策及项目绩效目标表-19 (22)" sheetId="40" r:id="rId40"/>
    <sheet name="政策及项目绩效目标表-19 (23)" sheetId="41" r:id="rId41"/>
    <sheet name="政策及项目绩效目标表-19 (24)" sheetId="42" r:id="rId42"/>
    <sheet name="政策及项目绩效目标表-19 (25)" sheetId="43" r:id="rId43"/>
    <sheet name="政策及项目绩效目标表-19 (26)" sheetId="44" r:id="rId44"/>
    <sheet name="政策及项目绩效目标表-19 (27)" sheetId="45" r:id="rId45"/>
    <sheet name="政策及项目绩效目标表-19 (28)" sheetId="46" r:id="rId46"/>
    <sheet name="政策及项目绩效目标表-19 (29)" sheetId="47" r:id="rId47"/>
    <sheet name="政策及项目绩效目标表-19 (30)" sheetId="48" r:id="rId48"/>
    <sheet name="政策及项目绩效目标表-19 (31)" sheetId="49" r:id="rId49"/>
    <sheet name="政策及项目绩效目标表-19 (32)" sheetId="50" r:id="rId50"/>
    <sheet name="政策及项目绩效目标表-19 (33)" sheetId="51" r:id="rId51"/>
    <sheet name="政策及项目绩效目标表-19 (34)" sheetId="52" r:id="rId52"/>
    <sheet name="政策及项目绩效目标表-19 (35)" sheetId="53" r:id="rId53"/>
    <sheet name="政策及项目绩效目标表-19 (36)" sheetId="54" r:id="rId54"/>
    <sheet name="政策及项目绩效目标表-19 (37)" sheetId="55" r:id="rId55"/>
    <sheet name="政策及项目绩效目标表-19 (38)" sheetId="56" r:id="rId56"/>
    <sheet name="政策及项目绩效目标表-19 (39)" sheetId="57" r:id="rId57"/>
    <sheet name="政策及项目绩效目标表-19 (40)" sheetId="58" r:id="rId58"/>
    <sheet name="政策及项目绩效目标表-19 (41)" sheetId="59" r:id="rId59"/>
    <sheet name="政策及项目绩效目标表-19 (42)" sheetId="60" r:id="rId60"/>
    <sheet name="政策及项目绩效目标表-19 (43)" sheetId="61" r:id="rId61"/>
    <sheet name="政策及项目绩效目标表-19 (44)" sheetId="62" r:id="rId62"/>
    <sheet name="政策及项目绩效目标表-19 (45)" sheetId="63" r:id="rId63"/>
    <sheet name="政策及项目绩效目标表-19 (46)" sheetId="64" r:id="rId64"/>
    <sheet name="政策及项目绩效目标表-19 (47)" sheetId="65" r:id="rId65"/>
    <sheet name="政策及项目绩效目标表-19 (48)" sheetId="66" r:id="rId66"/>
    <sheet name="政策及项目绩效目标表-19 (49)" sheetId="67" r:id="rId67"/>
    <sheet name="政策及项目绩效目标表-19 (50)" sheetId="68" r:id="rId68"/>
    <sheet name="政策及项目绩效目标表-19 (51)" sheetId="69" r:id="rId69"/>
    <sheet name="政策及项目绩效目标表-19 (52)" sheetId="70" r:id="rId70"/>
    <sheet name="政策及项目绩效目标表-19 (53)" sheetId="71" r:id="rId71"/>
    <sheet name="政策及项目绩效目标表-19 (54)" sheetId="72" r:id="rId72"/>
    <sheet name="政策及项目绩效目标表-19 (55)" sheetId="73" r:id="rId73"/>
    <sheet name="政策及项目绩效目标表-19 (56)" sheetId="74" r:id="rId74"/>
    <sheet name="政策及项目绩效目标表-19 (57)" sheetId="75" r:id="rId75"/>
    <sheet name="政策及项目绩效目标表-19 (58)" sheetId="76" r:id="rId76"/>
    <sheet name="政策及项目绩效目标表-19 (59)" sheetId="77" r:id="rId77"/>
    <sheet name="政策及项目绩效目标表-19 (60)" sheetId="78" r:id="rId78"/>
    <sheet name="政策及项目绩效目标表-19 (61)" sheetId="79" r:id="rId79"/>
    <sheet name="政策及项目绩效目标表-19 (62)" sheetId="80" r:id="rId80"/>
    <sheet name="政策及项目绩效目标表-19 (63)" sheetId="81" r:id="rId81"/>
    <sheet name="政策及项目绩效目标表-19 (64)" sheetId="82" r:id="rId82"/>
    <sheet name="政策及项目绩效目标表-19 (65)" sheetId="83" r:id="rId83"/>
    <sheet name="政策及项目绩效目标表-19 (66)" sheetId="84" r:id="rId84"/>
    <sheet name="政策及项目绩效目标表-19 (67)" sheetId="85" r:id="rId85"/>
    <sheet name="政策及项目绩效目标表-19 (68)" sheetId="86" r:id="rId86"/>
    <sheet name="政策及项目绩效目标表-19 (69)" sheetId="87" r:id="rId87"/>
    <sheet name="政策及项目绩效目标表-19 (70)" sheetId="88" r:id="rId88"/>
    <sheet name="政策及项目绩效目标表-19 (71)" sheetId="89" r:id="rId89"/>
    <sheet name="政策及项目绩效目标表-19 (72)" sheetId="90" r:id="rId90"/>
    <sheet name="政策及项目绩效目标表-19 (73)" sheetId="91" r:id="rId91"/>
    <sheet name="政策及项目绩效目标表-19 (74)" sheetId="92" r:id="rId92"/>
    <sheet name="政策及项目绩效目标表-19 (75)" sheetId="93" r:id="rId93"/>
    <sheet name="政策及项目绩效目标表-19 (76)" sheetId="94" r:id="rId94"/>
    <sheet name="政策及项目绩效目标表-19 (77)" sheetId="95" r:id="rId95"/>
    <sheet name="政策及项目绩效目标表-19 (78)" sheetId="96" r:id="rId96"/>
    <sheet name="政策及项目绩效目标表-19 (79)" sheetId="97" r:id="rId97"/>
    <sheet name="政策及项目绩效目标表-19 (80)" sheetId="98" r:id="rId98"/>
    <sheet name="政策及项目绩效目标表-19 (81)" sheetId="99" r:id="rId99"/>
  </sheets>
  <definedNames/>
  <calcPr fullCalcOnLoad="1"/>
</workbook>
</file>

<file path=xl/sharedStrings.xml><?xml version="1.0" encoding="utf-8"?>
<sst xmlns="http://schemas.openxmlformats.org/spreadsheetml/2006/main" count="7075" uniqueCount="1144">
  <si>
    <t>表一</t>
  </si>
  <si>
    <t>双口镇2021年收支预算总表（全口径）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</si>
  <si>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</si>
  <si>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</si>
  <si>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</si>
  <si>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</si>
  <si>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</si>
  <si>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</si>
  <si>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</si>
  <si>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</si>
  <si>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</si>
  <si>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      政府性基金</t>
  </si>
  <si>
    <t>三、教育</t>
  </si>
  <si>
    <t xml:space="preserve">         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</si>
  <si>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</si>
  <si>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</si>
  <si>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</si>
  <si>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</si>
  <si>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</si>
  <si>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</si>
  <si>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</si>
  <si>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</si>
  <si>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</si>
  <si>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</si>
  <si>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</si>
  <si>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</si>
  <si>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</si>
  <si>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</si>
  <si>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</si>
  <si>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</si>
  <si>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</si>
  <si>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</si>
  <si>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</si>
  <si>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</si>
  <si>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</si>
  <si>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</si>
  <si>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</si>
  <si>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</si>
  <si>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</si>
  <si>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</si>
  <si>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</si>
  <si>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</si>
  <si>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</si>
  <si>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</si>
  <si>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</si>
  <si>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</si>
  <si>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</si>
  <si>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</si>
  <si>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</si>
  <si>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</si>
  <si>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</si>
  <si>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双口镇2021年收入预算总表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</si>
  <si>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</si>
  <si>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</si>
  <si>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</si>
  <si>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</si>
  <si>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</si>
  <si>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</si>
  <si>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</si>
  <si>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</si>
  <si>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</si>
  <si>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</si>
  <si>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</si>
  <si>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</si>
  <si>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</si>
  <si>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</si>
  <si>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</si>
  <si>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</si>
  <si>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</si>
  <si>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</si>
  <si>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</si>
  <si>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双口镇人民政府</t>
  </si>
  <si>
    <t>表三</t>
  </si>
  <si>
    <t>双口镇2021年支出预算总表（全口径）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</si>
  <si>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</si>
  <si>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</si>
  <si>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</si>
  <si>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</si>
  <si>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</si>
  <si>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</si>
  <si>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</si>
  <si>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</si>
  <si>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</si>
  <si>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</si>
  <si>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</si>
  <si>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</si>
  <si>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</si>
  <si>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</si>
  <si>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类</t>
  </si>
  <si>
    <t>款</t>
  </si>
  <si>
    <t>项</t>
  </si>
  <si>
    <t>基本支出</t>
  </si>
  <si>
    <t>项目支出</t>
  </si>
  <si>
    <t>基金预算支出</t>
  </si>
  <si>
    <t>201 - 一般公共服务支出</t>
  </si>
  <si>
    <t>20103 - 政府办公厅（室）及相关机构事务</t>
  </si>
  <si>
    <t>20131 - 党委办公厅（室）及相关机构事务</t>
  </si>
  <si>
    <t>2010350 - 事业运行</t>
  </si>
  <si>
    <t>210 - 卫生健康支出</t>
  </si>
  <si>
    <t>21011 - 行政事业单位医疗</t>
  </si>
  <si>
    <t>2101101 - 行政单位医疗</t>
  </si>
  <si>
    <t>2101102 - 事业单位医疗</t>
  </si>
  <si>
    <t>2101199 - 其他行政事业单位医疗支出</t>
  </si>
  <si>
    <t>212 - 城乡社区支出</t>
  </si>
  <si>
    <t>21201 - 城乡社区管理事务</t>
  </si>
  <si>
    <t>2120101 - 行政运行</t>
  </si>
  <si>
    <t>2120104 - 城管执法</t>
  </si>
  <si>
    <t>2010303 - 机关服务</t>
  </si>
  <si>
    <t>20129 - 群众团体事务</t>
  </si>
  <si>
    <t>2012999 - 其他群众团体事务支出</t>
  </si>
  <si>
    <t>20199 - 其他一般公共服务支出</t>
  </si>
  <si>
    <t>2019999 - 其他一般公共服务支出</t>
  </si>
  <si>
    <t>213 - 农林水支出</t>
  </si>
  <si>
    <t>21307 - 农村综合改革</t>
  </si>
  <si>
    <t>2130706 - 对村集体经济组织的补助</t>
  </si>
  <si>
    <t>2013199 - 其他党委办公厅（室）及相关机构事务支出</t>
  </si>
  <si>
    <t>20133 - 宣传事务</t>
  </si>
  <si>
    <t>2013399 - 其他宣传事务支出</t>
  </si>
  <si>
    <t>21202 - 城乡社区规划与管理</t>
  </si>
  <si>
    <t>2120201 - 城乡社区规划与管理</t>
  </si>
  <si>
    <t>21203 - 城乡社区公共设施</t>
  </si>
  <si>
    <t>2120399 - 其他城乡社区公共设施支出</t>
  </si>
  <si>
    <t>221 - 住房保障支出</t>
  </si>
  <si>
    <t>22101 - 保障性安居工程支出</t>
  </si>
  <si>
    <t>2210105 - 农村危房改造</t>
  </si>
  <si>
    <t>211 - 节能环保支出</t>
  </si>
  <si>
    <t>21103 - 污染防治</t>
  </si>
  <si>
    <t>2110301 - 大气</t>
  </si>
  <si>
    <t>204 - 公共安全支出</t>
  </si>
  <si>
    <t>20406 - 司法</t>
  </si>
  <si>
    <t>2040604 - 基层司法业务</t>
  </si>
  <si>
    <t>2040612 - 法制建设</t>
  </si>
  <si>
    <t>2010308 - 信访事务</t>
  </si>
  <si>
    <t>20402 - 公安</t>
  </si>
  <si>
    <t>2040299 - 其他公安支出</t>
  </si>
  <si>
    <t>20499 - 其他公共安全支出</t>
  </si>
  <si>
    <t>2049901 - 其他公共安全支出</t>
  </si>
  <si>
    <t>224 - 灾害防治及应急管理支出</t>
  </si>
  <si>
    <t>22402 - 消防事务</t>
  </si>
  <si>
    <t>2240299 - 其他消防事务支出</t>
  </si>
  <si>
    <t>22401 - 应急管理事务</t>
  </si>
  <si>
    <t>2240106 - 安全监管</t>
  </si>
  <si>
    <t>21004 - 公共卫生</t>
  </si>
  <si>
    <t>2100408 - 基本公共卫生服务</t>
  </si>
  <si>
    <t>205 - 教育支出</t>
  </si>
  <si>
    <t>20502 - 普通教育</t>
  </si>
  <si>
    <t>2050201 - 学前教育</t>
  </si>
  <si>
    <t>2050299 - 其他普通教育支出</t>
  </si>
  <si>
    <t>20504 - 成人教育</t>
  </si>
  <si>
    <t>2050499 - 其他成人教育支出</t>
  </si>
  <si>
    <t>20108 - 审计事务</t>
  </si>
  <si>
    <t>2010804 - 审计业务</t>
  </si>
  <si>
    <t>2130799 - 其他农村综合改革支出</t>
  </si>
  <si>
    <t>2010306 - 政务公开审批</t>
  </si>
  <si>
    <t>21007 - 计划生育事务</t>
  </si>
  <si>
    <t>2100799 - 其他计划生育事务支出</t>
  </si>
  <si>
    <t>2100717 - 计划生育服务</t>
  </si>
  <si>
    <t>21003 - 基层医疗卫生机构</t>
  </si>
  <si>
    <t>2100302 - 乡镇卫生院</t>
  </si>
  <si>
    <t>2100499 - 其他公共卫生支出</t>
  </si>
  <si>
    <t>21001 - 卫生健康管理事务</t>
  </si>
  <si>
    <t>2100199 - 其他卫生健康管理事务支出</t>
  </si>
  <si>
    <t>208 - 社会保障和就业支出</t>
  </si>
  <si>
    <t>20807 - 就业补助</t>
  </si>
  <si>
    <t>2080799 - 其他就业补助支出</t>
  </si>
  <si>
    <t>207 - 文化旅游体育与传媒支出</t>
  </si>
  <si>
    <t>20701 - 文化和旅游</t>
  </si>
  <si>
    <t>2070109 - 群众文化</t>
  </si>
  <si>
    <t>20799 - 其他文化旅游体育与传媒支出</t>
  </si>
  <si>
    <t>2079999 - 其他文化旅游体育与传媒支出</t>
  </si>
  <si>
    <t>20826 - 财政对基本养老保险基金的补助</t>
  </si>
  <si>
    <t>2082602 - 财政对城乡居民基本养老保险基金的补助</t>
  </si>
  <si>
    <t>20810 - 社会福利</t>
  </si>
  <si>
    <t>2081001 - 儿童福利</t>
  </si>
  <si>
    <t>2081004 - 殡葬</t>
  </si>
  <si>
    <t>20825 - 其他生活救助</t>
  </si>
  <si>
    <t>2082502 - 其他农村生活救助</t>
  </si>
  <si>
    <t>2081099 - 其他社会福利支出</t>
  </si>
  <si>
    <t>20802 - 民政管理事务</t>
  </si>
  <si>
    <t>2080299 - 其他民政管理事务支出</t>
  </si>
  <si>
    <t>20820 - 临时救助</t>
  </si>
  <si>
    <t>2082001 - 临时救助支出</t>
  </si>
  <si>
    <t>20821 - 特困人员救助供养</t>
  </si>
  <si>
    <t>2082101 - 城市特困人员救助供养支出</t>
  </si>
  <si>
    <t>2082102 - 农村特困人员救助供养支出</t>
  </si>
  <si>
    <t>2080705 - 公益性岗位补贴</t>
  </si>
  <si>
    <t>20819 - 最低生活保障</t>
  </si>
  <si>
    <t>2081902 - 农村最低生活保障金支出</t>
  </si>
  <si>
    <t>20808 - 抚恤</t>
  </si>
  <si>
    <t>2080899 - 其他优抚支出</t>
  </si>
  <si>
    <t>20828 - 退役军人管理事务</t>
  </si>
  <si>
    <t>2082804 - 拥军优属</t>
  </si>
  <si>
    <t>2080801 - 死亡抚恤</t>
  </si>
  <si>
    <t>2080802 - 伤残抚恤</t>
  </si>
  <si>
    <t>2080803 - 在乡复员、退伍军人生活补助</t>
  </si>
  <si>
    <t>2080806 - 农村籍退役士兵老年生活补助</t>
  </si>
  <si>
    <t>20105 - 统计信息事务</t>
  </si>
  <si>
    <t>2010507 - 专项普查活动</t>
  </si>
  <si>
    <t>2010501 - 行政运行</t>
  </si>
  <si>
    <t>21101 - 环境保护管理事务</t>
  </si>
  <si>
    <t>2110199 - 其他环境保护管理事务支出</t>
  </si>
  <si>
    <t>21299 - 其他城乡社区支出</t>
  </si>
  <si>
    <t>2129901 - 其他城乡社区支出</t>
  </si>
  <si>
    <t>21205 - 城乡社区环境卫生</t>
  </si>
  <si>
    <t>2120501 - 城乡社区环境卫生</t>
  </si>
  <si>
    <t>21303 - 水利</t>
  </si>
  <si>
    <t>2130316 - 农村水利</t>
  </si>
  <si>
    <t>2130399 - 其他水利支出</t>
  </si>
  <si>
    <t>21302 - 林业和草原</t>
  </si>
  <si>
    <t>2130205 - 森林资源培育</t>
  </si>
  <si>
    <t>21301 - 农业农村</t>
  </si>
  <si>
    <t>2130199 - 其他农业农村支出</t>
  </si>
  <si>
    <t>2130335 - 农村人畜饮水</t>
  </si>
  <si>
    <t>21399 - 其他农林水支出</t>
  </si>
  <si>
    <t>2139999 - 其他农林水支出</t>
  </si>
  <si>
    <t>2130299 - 其他林业和草原支出</t>
  </si>
  <si>
    <t>2130106 - 科技转化与推广服务</t>
  </si>
  <si>
    <t>2130705 - 对村民委员会和村党支部的补助</t>
  </si>
  <si>
    <t>21208 - 国有土地使用权出让收入安排的支出</t>
  </si>
  <si>
    <t>2120804 - 农村基础设施建设支出</t>
  </si>
  <si>
    <t>表四</t>
  </si>
  <si>
    <t>双口镇2021年财政拨款收支预算总表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</si>
  <si>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</si>
  <si>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</si>
  <si>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</si>
  <si>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</si>
  <si>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</si>
  <si>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</si>
  <si>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</si>
  <si>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</si>
  <si>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双口镇2021年财政拨款收入预算总表</t>
  </si>
  <si>
    <t>上年结转和结余收入</t>
  </si>
  <si>
    <t>上级转移支付资金收入</t>
  </si>
  <si>
    <t>上年结转和
结余收入
（小计）</t>
  </si>
  <si>
    <t>上级转移支付
资金
（小计）</t>
  </si>
  <si>
    <t>表六</t>
  </si>
  <si>
    <t>双口镇2021年一般公共预算财政拨款支出表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</si>
  <si>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</si>
  <si>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</si>
  <si>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</si>
  <si>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</si>
  <si>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</si>
  <si>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2010301 - 行政运行</t>
  </si>
  <si>
    <t>表七</t>
  </si>
  <si>
    <t>双口镇2021年一般公共预算财政拨款基本支出预算明细表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</si>
  <si>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</si>
  <si>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</si>
  <si>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</si>
  <si>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</si>
  <si>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</si>
  <si>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</si>
  <si>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</si>
  <si>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</si>
  <si>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</si>
  <si>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</si>
  <si>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</si>
  <si>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</si>
  <si>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</si>
  <si>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</si>
  <si>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</si>
  <si>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</si>
  <si>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</si>
  <si>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</si>
  <si>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</si>
  <si>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</si>
  <si>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</si>
  <si>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</si>
  <si>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</si>
  <si>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</si>
  <si>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</si>
  <si>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</si>
  <si>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</si>
  <si>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</si>
  <si>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</si>
  <si>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</si>
  <si>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</si>
  <si>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</si>
  <si>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</si>
  <si>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</si>
  <si>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</si>
  <si>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</si>
  <si>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</si>
  <si>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</si>
  <si>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</si>
  <si>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</si>
  <si>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</si>
  <si>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</si>
  <si>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</si>
  <si>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</si>
  <si>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</si>
  <si>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</si>
  <si>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</si>
  <si>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</si>
  <si>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</si>
  <si>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</si>
  <si>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</si>
  <si>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</si>
  <si>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</si>
  <si>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</si>
  <si>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</si>
  <si>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</si>
  <si>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</si>
  <si>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</si>
  <si>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</si>
  <si>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</si>
  <si>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</si>
  <si>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</si>
  <si>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</si>
  <si>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</si>
  <si>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</si>
  <si>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</si>
  <si>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</si>
  <si>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</si>
  <si>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</si>
  <si>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</si>
  <si>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</si>
  <si>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</si>
  <si>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</si>
  <si>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</si>
  <si>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</si>
  <si>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</si>
  <si>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</si>
  <si>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</si>
  <si>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</si>
  <si>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</si>
  <si>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</si>
  <si>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</si>
  <si>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</si>
  <si>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</si>
  <si>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</si>
  <si>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</si>
  <si>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</si>
  <si>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</si>
  <si>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</si>
  <si>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</si>
  <si>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</si>
  <si>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</si>
  <si>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</si>
  <si>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北辰区双口镇人民政府</t>
  </si>
  <si>
    <t/>
  </si>
  <si>
    <t>表八</t>
  </si>
  <si>
    <t>双口镇2021年一般公共预算财政拨款项目支出预算明细表</t>
  </si>
  <si>
    <t>项目名称</t>
  </si>
  <si>
    <t>33242660.86</t>
  </si>
  <si>
    <t>25546927.86</t>
  </si>
  <si>
    <t>7695733</t>
  </si>
  <si>
    <t>食堂外包服务经费</t>
  </si>
  <si>
    <t>妇联活动经费</t>
  </si>
  <si>
    <t>地志出版经费</t>
  </si>
  <si>
    <t>办公设备购置经费</t>
  </si>
  <si>
    <t>临时工工资及工会匹配资金支出（工资）</t>
  </si>
  <si>
    <t>村级组织运转经费（村书记工资）</t>
  </si>
  <si>
    <t>党建组织工作</t>
  </si>
  <si>
    <t>团委活动经费</t>
  </si>
  <si>
    <t>宣传相关经费</t>
  </si>
  <si>
    <t>规划设计、环评费</t>
  </si>
  <si>
    <t>危房改造鉴定及验收费</t>
  </si>
  <si>
    <t>环保扬尘治理服务</t>
  </si>
  <si>
    <t>基层司法相关支出</t>
  </si>
  <si>
    <t>法制建设相关支出</t>
  </si>
  <si>
    <t>维稳综治经费</t>
  </si>
  <si>
    <t>巡逻队员、公安协勤等经费</t>
  </si>
  <si>
    <t>禁毒工作经费</t>
  </si>
  <si>
    <t>护路</t>
  </si>
  <si>
    <t>消防工作支出</t>
  </si>
  <si>
    <t>安全生产监管支出</t>
  </si>
  <si>
    <t>食品安全</t>
  </si>
  <si>
    <t>六一儿童节慰问金</t>
  </si>
  <si>
    <t>学校幼儿园设施设备维修</t>
  </si>
  <si>
    <t>河头学校至双河校车费</t>
  </si>
  <si>
    <t>成校培训费</t>
  </si>
  <si>
    <t>审计业务</t>
  </si>
  <si>
    <t>农改相关支出</t>
  </si>
  <si>
    <t>党群服务中心相关支出</t>
  </si>
  <si>
    <t>计生相关支出（目标责任奖、奖励费、失独慰问金）</t>
  </si>
  <si>
    <t>计划生育手术费</t>
  </si>
  <si>
    <t>计划生育安康保险</t>
  </si>
  <si>
    <t>镇村卫生一体化</t>
  </si>
  <si>
    <t>计生村绩效</t>
  </si>
  <si>
    <t>农业户口独生子女费</t>
  </si>
  <si>
    <t>业务培训费</t>
  </si>
  <si>
    <t>健康宣传栏制作</t>
  </si>
  <si>
    <t>招聘会支出</t>
  </si>
  <si>
    <t>防疫宣传费</t>
  </si>
  <si>
    <t>镇新文化中心建设</t>
  </si>
  <si>
    <t>镇新文化中心相关设施</t>
  </si>
  <si>
    <t>文化中心人员管理费</t>
  </si>
  <si>
    <t>文体活动相关支出</t>
  </si>
  <si>
    <t>城乡养老保险一次性补贴</t>
  </si>
  <si>
    <t>儿童福利</t>
  </si>
  <si>
    <t>丧葬事务（丧事减办补贴、火化车租车费用）</t>
  </si>
  <si>
    <t>养老补贴</t>
  </si>
  <si>
    <t>丧葬补贴</t>
  </si>
  <si>
    <t>春节慰问</t>
  </si>
  <si>
    <t>宣传经费</t>
  </si>
  <si>
    <t>临时救助</t>
  </si>
  <si>
    <t>城市特困人员供养支出</t>
  </si>
  <si>
    <t>农村五保供养支出</t>
  </si>
  <si>
    <t>百岁老人生活补贴</t>
  </si>
  <si>
    <t>试点行政村劳动保障协管员工资补贴（下划支出）</t>
  </si>
  <si>
    <t>社会保障类下划支出（殡葬）</t>
  </si>
  <si>
    <t>城乡低保一体化（下划支出）</t>
  </si>
  <si>
    <t>计划生育手术费、奖扶资金等下划支出</t>
  </si>
  <si>
    <t>普查费（下划支出）</t>
  </si>
  <si>
    <t>优抚物价补贴</t>
  </si>
  <si>
    <t>退役军人相关经费</t>
  </si>
  <si>
    <t>优抚对象死亡抚恤</t>
  </si>
  <si>
    <t>优抚对象伤残抚恤</t>
  </si>
  <si>
    <t>在乡复员、退伍军人生活补助</t>
  </si>
  <si>
    <t>农村籍老年退役士兵生活补助</t>
  </si>
  <si>
    <t>武装相关支出</t>
  </si>
  <si>
    <t>第七次人口普查工资经费</t>
  </si>
  <si>
    <t>土地使用税返还款</t>
  </si>
  <si>
    <t>村委会兼职统计员工作补贴</t>
  </si>
  <si>
    <t>村委会兼职统计员工作补贴（下划支出）</t>
  </si>
  <si>
    <t>环保网格员工资</t>
  </si>
  <si>
    <t>环保网格员工资福利-下划支出</t>
  </si>
  <si>
    <t>环保工作支出</t>
  </si>
  <si>
    <t>拆违雇用机械设备、劳务人员、保安人员费用</t>
  </si>
  <si>
    <t>公厕建设维护相关费用</t>
  </si>
  <si>
    <t>四清一绿相关支出</t>
  </si>
  <si>
    <t>环卫工人节经费（下划支出）</t>
  </si>
  <si>
    <t>垃圾清运费（下划支出）</t>
  </si>
  <si>
    <t>合同制工人误餐补助、参公人员和合同制人员服装费（下划支出）</t>
  </si>
  <si>
    <t>执法队参公21人基本支出经费-下划</t>
  </si>
  <si>
    <t>小农水建养资金</t>
  </si>
  <si>
    <t>河、湖长制管理资金</t>
  </si>
  <si>
    <t>一、二级河道及镇管河道管护资金</t>
  </si>
  <si>
    <t>绿化美化工作经费</t>
  </si>
  <si>
    <t>粮食补贴、秸秆还田工作经费</t>
  </si>
  <si>
    <t>农村安全饮用水工作经费</t>
  </si>
  <si>
    <t>宣传费</t>
  </si>
  <si>
    <t>林业管理经费</t>
  </si>
  <si>
    <t>防汛抗旱工作经费</t>
  </si>
  <si>
    <t>农业新品种、新技术推广经费</t>
  </si>
  <si>
    <t>管网空白区管网运行管理费</t>
  </si>
  <si>
    <t>免征农业税转移支付资金（下划支出）</t>
  </si>
  <si>
    <t>表九</t>
  </si>
  <si>
    <t>双口镇2021年政府性基金财政拨款支出表</t>
  </si>
  <si>
    <t>表十</t>
  </si>
  <si>
    <t>双口镇2021年政府性基金预算支出表</t>
  </si>
  <si>
    <t>永保路修缮款</t>
  </si>
  <si>
    <t>表十一</t>
  </si>
  <si>
    <t>双口镇2021年国有资本经营财政拨款支出表</t>
  </si>
  <si>
    <t>备注：此表为空表。</t>
  </si>
  <si>
    <t>表十二</t>
  </si>
  <si>
    <t>XXXX2021年国有资本经营预算支出表</t>
  </si>
  <si>
    <t>表十三</t>
  </si>
  <si>
    <t>双口镇2021年一般公共预算财政拨款基本支出预算明细表（政府预算支出经济分类科目)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</si>
  <si>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</si>
  <si>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</si>
  <si>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</si>
  <si>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</si>
  <si>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</si>
  <si>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</si>
  <si>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</si>
  <si>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</si>
  <si>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</si>
  <si>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</si>
  <si>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</si>
  <si>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</si>
  <si>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</si>
  <si>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</si>
  <si>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</si>
  <si>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</si>
  <si>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</si>
  <si>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</si>
  <si>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</si>
  <si>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</si>
  <si>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</si>
  <si>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</si>
  <si>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</si>
  <si>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</si>
  <si>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</si>
  <si>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</si>
  <si>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</si>
  <si>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</si>
  <si>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</si>
  <si>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</si>
  <si>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</si>
  <si>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</si>
  <si>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</si>
  <si>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</si>
  <si>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</si>
  <si>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</si>
  <si>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</si>
  <si>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</si>
  <si>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</si>
  <si>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</si>
  <si>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</si>
  <si>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双口镇2021年一般公共预算财政拨款项目支出预算明细表（政府预算支出经济分类科目）</t>
  </si>
  <si>
    <t>表十五</t>
  </si>
  <si>
    <t>双口镇2021年政府性基金预算支出明细表（政府预算支出经济分类科目）</t>
  </si>
  <si>
    <t>表十六</t>
  </si>
  <si>
    <t>双口镇2021年国有资本经营预算支出明细表（政府预算支出经济分类科目）</t>
  </si>
  <si>
    <t>表十七</t>
  </si>
  <si>
    <t>双口镇2021年一般公共预算财政拨款三公经费支出预算表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</si>
  <si>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</si>
  <si>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</si>
  <si>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</si>
  <si>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</si>
  <si>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</si>
  <si>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表十八</t>
  </si>
  <si>
    <t>双口镇2021年政府采购预算表</t>
  </si>
  <si>
    <t>采购名称</t>
  </si>
  <si>
    <t>政府采购年度</t>
  </si>
  <si>
    <t>采购金额</t>
  </si>
  <si>
    <t>2021年</t>
  </si>
  <si>
    <t>主干路扫保费</t>
  </si>
  <si>
    <t>农村环卫一体化服务项目</t>
  </si>
  <si>
    <t>综治中心建设</t>
  </si>
  <si>
    <t xml:space="preserve">台式电脑 </t>
  </si>
  <si>
    <t xml:space="preserve">笔记本电脑  </t>
  </si>
  <si>
    <t>打印机（A3）</t>
  </si>
  <si>
    <t>打印机（A4）</t>
  </si>
  <si>
    <t>针式打印机（支票）</t>
  </si>
  <si>
    <t>打印复印一体机</t>
  </si>
  <si>
    <t>中高速复印机</t>
  </si>
  <si>
    <t>传真机</t>
  </si>
  <si>
    <t>扫描仪</t>
  </si>
  <si>
    <t>投影仪</t>
  </si>
  <si>
    <t>空调（挂式）</t>
  </si>
  <si>
    <t>空调（柜式）</t>
  </si>
  <si>
    <t>液晶显示器（电视机）</t>
  </si>
  <si>
    <t>家具用具</t>
  </si>
  <si>
    <t>复印纸</t>
  </si>
  <si>
    <t>碎纸机</t>
  </si>
  <si>
    <t>表十九</t>
  </si>
  <si>
    <t>政策及项目绩效目标表</t>
  </si>
  <si>
    <t>（2021年度）</t>
  </si>
  <si>
    <t>食堂外包服务项目</t>
  </si>
  <si>
    <t>区级主管部门</t>
  </si>
  <si>
    <t>双口镇</t>
  </si>
  <si>
    <t>项目实施单位</t>
  </si>
  <si>
    <t>项目资金
（万元）</t>
  </si>
  <si>
    <t>其中：市级补助</t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</si>
  <si>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区级资金</t>
    </r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</si>
  <si>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其他资金</t>
    </r>
  </si>
  <si>
    <t>绩效目标</t>
  </si>
  <si>
    <t>目标1：支付单位食堂外包服务费。
目标2：保障机关工作人员就餐需求。
目标3：
……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</si>
  <si>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</si>
  <si>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</si>
  <si>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</si>
  <si>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</si>
  <si>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</si>
  <si>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</si>
  <si>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</si>
  <si>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指标1：服务人员人数</t>
  </si>
  <si>
    <t>≥200人次/日</t>
  </si>
  <si>
    <t>指标2：</t>
  </si>
  <si>
    <t>……</t>
  </si>
  <si>
    <t>质量指标</t>
  </si>
  <si>
    <t>指标1：满足菜品需求</t>
  </si>
  <si>
    <t>≥100%</t>
  </si>
  <si>
    <t>指标2：设备完好率</t>
  </si>
  <si>
    <t>≥80%</t>
  </si>
  <si>
    <t>指标3：食品安全、环境卫生达标率</t>
  </si>
  <si>
    <t>时效指标</t>
  </si>
  <si>
    <t>指标1：完成时间</t>
  </si>
  <si>
    <t>规定时间内</t>
  </si>
  <si>
    <t>成本指标</t>
  </si>
  <si>
    <t>指标1：费用</t>
  </si>
  <si>
    <t>120万元</t>
  </si>
  <si>
    <t>效
益
指
标</t>
  </si>
  <si>
    <t>经济效益
指标</t>
  </si>
  <si>
    <t>指标1：</t>
  </si>
  <si>
    <t>社会效益
指标</t>
  </si>
  <si>
    <t>指标1：保障机关人员就餐需求</t>
  </si>
  <si>
    <t>有所改善</t>
  </si>
  <si>
    <t>生态效益
指标</t>
  </si>
  <si>
    <t>可持续影响指标</t>
  </si>
  <si>
    <t>满意度
指标</t>
  </si>
  <si>
    <t>服务对象
满意度指标</t>
  </si>
  <si>
    <t>指标1：服务满意度</t>
  </si>
  <si>
    <t>≥90%</t>
  </si>
  <si>
    <t>目标1：完成办公设备购的任务
目标2：
目标3：
……</t>
  </si>
  <si>
    <t>指标1：机关工作人员办公设备购置替换数量</t>
  </si>
  <si>
    <t>52台</t>
  </si>
  <si>
    <t>指标1：办公设备安全可靠率</t>
  </si>
  <si>
    <t>指标1：更换完成期限</t>
  </si>
  <si>
    <t>2021年12月底完成</t>
  </si>
  <si>
    <t>指标1：办公设备购置费用</t>
  </si>
  <si>
    <t>50万</t>
  </si>
  <si>
    <t>指标1：按时间节点完成替换任务</t>
  </si>
  <si>
    <t>指标1：保障工作符合相关规定</t>
  </si>
  <si>
    <t>指标1：满意度</t>
  </si>
  <si>
    <t>目标1：完成双口镇地方志修志工作
目标2：完成双口镇地方志出版工作
目标3：
……</t>
  </si>
  <si>
    <t>指标1：印刷量</t>
  </si>
  <si>
    <t>≥500本</t>
  </si>
  <si>
    <t>指标1：双口镇域内村委会覆盖率</t>
  </si>
  <si>
    <t>指标2：传阅量</t>
  </si>
  <si>
    <t>≥10000人次</t>
  </si>
  <si>
    <t>指标1：出版时间</t>
  </si>
  <si>
    <t>不晚于2021年12月底</t>
  </si>
  <si>
    <t>指标1：出版费用</t>
  </si>
  <si>
    <t>20万元</t>
  </si>
  <si>
    <t>指标1：记录双口镇近十年经济社会发展变化</t>
  </si>
  <si>
    <t>指标1：影响力</t>
  </si>
  <si>
    <t>有所提升</t>
  </si>
  <si>
    <t>指标1：群众满意度</t>
  </si>
  <si>
    <t>目标1：举办妇联相关活动
目标2：保障妇儿权益，营造社会关爱妇儿的良好氛围
目标3：
……</t>
  </si>
  <si>
    <t>指标1：举办活动</t>
  </si>
  <si>
    <t>30场次</t>
  </si>
  <si>
    <t>指标1：举办活动支出</t>
  </si>
  <si>
    <t>小于等于300/场</t>
  </si>
  <si>
    <t>指标1：公众对活动关注度</t>
  </si>
  <si>
    <t>≥20人次</t>
  </si>
  <si>
    <t>指标1：活动参与者满意度</t>
  </si>
  <si>
    <t>村级组织运转经费</t>
  </si>
  <si>
    <t>目标1：发放21个行政村“两委”班子成员绩效奖金
目标2：发放21个行政村“两委”班子成员日常工资
目标3：
……</t>
  </si>
  <si>
    <t>指标1：发放月份</t>
  </si>
  <si>
    <t>12个月</t>
  </si>
  <si>
    <t>指标2：发放人数</t>
  </si>
  <si>
    <t>≥100人</t>
  </si>
  <si>
    <t>指标1：工资发放率</t>
  </si>
  <si>
    <t>指标2：进度准时率</t>
  </si>
  <si>
    <t>指标1：发放成效</t>
  </si>
  <si>
    <t>工资发放到位</t>
  </si>
  <si>
    <t>指标1：村干部满意度</t>
  </si>
  <si>
    <t>≥95%</t>
  </si>
  <si>
    <t>目标1：村级组织换届相关支出
目标2：镇党建办各类活动支出
目标3：各类学习、参观、培训活动支出
……</t>
  </si>
  <si>
    <t>指标1：村级组织换届数</t>
  </si>
  <si>
    <t>指标2：各类活动数</t>
  </si>
  <si>
    <t>≥10</t>
  </si>
  <si>
    <t>指标3：参加人数</t>
  </si>
  <si>
    <t>≥300人</t>
  </si>
  <si>
    <t>指标1：村级组织换届完成率</t>
  </si>
  <si>
    <t>指标2：活动达标率</t>
  </si>
  <si>
    <t>指标1：工作如期进行率</t>
  </si>
  <si>
    <t>指标1：村级组织换届成效</t>
  </si>
  <si>
    <t>全面完成</t>
  </si>
  <si>
    <t>指标2：活动成效</t>
  </si>
  <si>
    <t>举办活动达到的效果</t>
  </si>
  <si>
    <t>指标1：活动满意度</t>
  </si>
  <si>
    <t>临时工工资及工会匹配资金支出</t>
  </si>
  <si>
    <t>目标1：发放镇政府临时工工资
目标2：发放派遣制工作人员工作
目标3：匹配临时工工会会费
……</t>
  </si>
  <si>
    <t>≥600人次</t>
  </si>
  <si>
    <t>指标1：职工满意度</t>
  </si>
  <si>
    <t>目标1：
目标2：
目标3：
……</t>
  </si>
  <si>
    <t>指标1：活动次数</t>
  </si>
  <si>
    <t>≥20</t>
  </si>
  <si>
    <t>指标2：参加人数</t>
  </si>
  <si>
    <t>≥200人</t>
  </si>
  <si>
    <t>指标1：培训覆盖率</t>
  </si>
  <si>
    <t>指标1：活动如期进行率</t>
  </si>
  <si>
    <t>指标1：活动成效</t>
  </si>
  <si>
    <t>目标1：通过开展志愿服务活动不断提升社会认同度和参与度
目标2：提高全镇精神文明发展水平
目标3：提高新闻宣传的实效率。
……</t>
  </si>
  <si>
    <t>指标1：发稿量</t>
  </si>
  <si>
    <t>≥30篇/月</t>
  </si>
  <si>
    <t>指标2：报道次数</t>
  </si>
  <si>
    <t>指标1：全镇覆盖率</t>
  </si>
  <si>
    <t>指标1：报刊杂志公益赠阅数量</t>
  </si>
  <si>
    <t>≥1万份</t>
  </si>
  <si>
    <t>指标1：宣传影响力</t>
  </si>
  <si>
    <t>目标1：按照我镇与规划、环评中标公司所签订的协议约定，要求中标公司及时出具规划、环评成果。
目标2：按照我镇与规划、环评中标公司所签订的协议约定，按时支付规划设计、环评费用。
目标3：
……</t>
  </si>
  <si>
    <t>指标1：规划成果</t>
  </si>
  <si>
    <t>需满足协议约定数量</t>
  </si>
  <si>
    <t>指标2：环评报告</t>
  </si>
  <si>
    <t>指标1：规划成果满意度</t>
  </si>
  <si>
    <t>≥98%</t>
  </si>
  <si>
    <t>指标2：环评报告满意度</t>
  </si>
  <si>
    <t>指标1：规划成果的出具及及时率</t>
  </si>
  <si>
    <t>≥96%</t>
  </si>
  <si>
    <t>指标2：环评报告的出具及及时率</t>
  </si>
  <si>
    <t>指标1：规划设计、环评费用</t>
  </si>
  <si>
    <t>按照协议约定金额执行</t>
  </si>
  <si>
    <t>指标1：成果符合百姓意愿、满足发展需求度</t>
  </si>
  <si>
    <t>指标1：委托方（甲方）对规划、环评成果满意度</t>
  </si>
  <si>
    <t>目标1：完成乡村相关城镇建设基础设施工程建设，满足镇、村相关发展需求，修缮、健全、完善镇、村相关基础设施
目标2：符合工程施工质量验收相关要求，按时投入使用。
目标3：
……</t>
  </si>
  <si>
    <t>指标1：维修路灯数量</t>
  </si>
  <si>
    <t>镇域内路灯即坏即修</t>
  </si>
  <si>
    <t>指标1：需维修路灯明亮率</t>
  </si>
  <si>
    <t>≥99%</t>
  </si>
  <si>
    <t>指标1：路灯维修时效</t>
  </si>
  <si>
    <t>发现即维修</t>
  </si>
  <si>
    <t>指标1：维修路灯成本</t>
  </si>
  <si>
    <t>符合市场价格</t>
  </si>
  <si>
    <t>指标1：基础设施建设完善度</t>
  </si>
  <si>
    <t>有明显或较明显改善</t>
  </si>
  <si>
    <t>指标2：基建服务群众提升度</t>
  </si>
  <si>
    <t>指标1：社会公众满意度</t>
  </si>
  <si>
    <t>目标1：完成危房改造鉴定及施工，满足市区相关验收需求
目标2：符合危房改造工程施工质量验收相关要求，按时投入使用
目标3：确保困难群体危房改造按时、保质保量完成，将国家、市区关于危改政策落到实处，惠及民生
……</t>
  </si>
  <si>
    <t>指标1：修缮面积（合计）</t>
  </si>
  <si>
    <t>约7000平米</t>
  </si>
  <si>
    <t>指标2：修缮数量（房屋）</t>
  </si>
  <si>
    <t>约100处</t>
  </si>
  <si>
    <t>指标1：竣工验收合格率</t>
  </si>
  <si>
    <t>指标2：危改补贴发放率</t>
  </si>
  <si>
    <t>指标1：每户危改修缮成本</t>
  </si>
  <si>
    <t>维修成本1.5-2元
翻建成本8-12万</t>
  </si>
  <si>
    <t>指标1：危改政策宣传度</t>
  </si>
  <si>
    <t>下辖21个村全覆盖</t>
  </si>
  <si>
    <t>指标2：危改政策落实度</t>
  </si>
  <si>
    <t>广泛宣传、引导所有符合危改的群众及时进行网上报名</t>
  </si>
  <si>
    <t>指标1：消除隐患率</t>
  </si>
  <si>
    <t>指标1：受益群体满意度</t>
  </si>
  <si>
    <t>目标1：按照市区相关环保要求，及时苫盖裸露环保重点点位。
目标2：确保城建涉及的相关环保扬尘治理及时、准确、全覆盖。
目标3：
……</t>
  </si>
  <si>
    <t>指标1：环保验收合格率</t>
  </si>
  <si>
    <t>指标1：环保扬尘治理及时率</t>
  </si>
  <si>
    <t>指标1：环保扬尘治理成本</t>
  </si>
  <si>
    <t>≤300000元</t>
  </si>
  <si>
    <t>指标1：扬尘治理成果</t>
  </si>
  <si>
    <t>≥相关标准</t>
  </si>
  <si>
    <t>指标1：消除环保督查隐患率</t>
  </si>
  <si>
    <t>目标1：完成双口镇21个村农村法律顾问聘任工作
目标2：发挥农村法律顾问作用
目标3：
……</t>
  </si>
  <si>
    <t>指标1：实现农村全覆盖</t>
  </si>
  <si>
    <t>21个</t>
  </si>
  <si>
    <t>指标1：发挥作用，服务村集体、村民</t>
  </si>
  <si>
    <t>指标1：让群众享受到优质、便捷、高效的法律服务覆盖率</t>
  </si>
  <si>
    <t>指标1：接受法律服务群众满意度</t>
  </si>
  <si>
    <t>法制相关建设经费</t>
  </si>
  <si>
    <t>目标1：完成代理诉讼任务。
目标2：完成法律咨询任务。
目标3：
……</t>
  </si>
  <si>
    <t>指标1：法律咨询解决率</t>
  </si>
  <si>
    <t>增加</t>
  </si>
  <si>
    <t>指标1：居民满意度</t>
  </si>
  <si>
    <t>综治维稳费</t>
  </si>
  <si>
    <t>目标1：维护社会安全稳定。
目标2：提高各村治安水平。
目标3：
……</t>
  </si>
  <si>
    <t>指标1：提高各村治安水平。</t>
  </si>
  <si>
    <t>减少</t>
  </si>
  <si>
    <t>巡逻队员、公安协勤</t>
  </si>
  <si>
    <t>指标1：镇域治安案事件</t>
  </si>
  <si>
    <t>禁毒</t>
  </si>
  <si>
    <t>目标1：提高居民识毒防毒能力。
目标2：完成社康社戒人员管理任务。
目标3：
……</t>
  </si>
  <si>
    <t>指标1：社戒人员尿检</t>
  </si>
  <si>
    <t>指标1：禁毒参与率</t>
  </si>
  <si>
    <t>目标1：维护铁路周边安全。
目标2：
目标3：
……</t>
  </si>
  <si>
    <t>指标1：铁路沿线巡查</t>
  </si>
  <si>
    <t>指标1：铁路沿线安全隐患整改清除率</t>
  </si>
  <si>
    <t>目标1：维护镇域消防安全
目标2：完成上河头消防站建设。
目标3：提高居民安全意识。
……</t>
  </si>
  <si>
    <t>指标1：上河头消防站</t>
  </si>
  <si>
    <t>完成</t>
  </si>
  <si>
    <t>指标1：火灾造成的人身财产损失</t>
  </si>
  <si>
    <t>目标1：落实企业安全生产主体责任。
目标2：监督检查企业生产环节。
目标3：消除安全隐患，预防生产安全事故
……</t>
  </si>
  <si>
    <t>指标1：企业检出率</t>
  </si>
  <si>
    <t>指标1：三方委托服务</t>
  </si>
  <si>
    <t>10万</t>
  </si>
  <si>
    <t>指标1：生产安全事故造成的人身财产损失</t>
  </si>
  <si>
    <t>指标1：企业满意度</t>
  </si>
  <si>
    <t>企业满意度</t>
  </si>
  <si>
    <t>目标1：确保镇域食品卫生安全。
目标2：查处食品制假售假行为
目标3：
……</t>
  </si>
  <si>
    <t>指标1：食品样本检查</t>
  </si>
  <si>
    <t>0.1万例</t>
  </si>
  <si>
    <t>5万</t>
  </si>
  <si>
    <t>指标1：食品安全事故造成的人身财产损失</t>
  </si>
  <si>
    <t>目标1：六一国际儿童节期间慰问镇内幼儿园学生
目标2：
目标3：
……</t>
  </si>
  <si>
    <t>指标1：购买教学和学习用品</t>
  </si>
  <si>
    <t>600人</t>
  </si>
  <si>
    <t>指标1：购买物品实用环保</t>
  </si>
  <si>
    <t>指标1：促进儿童身心健康发展</t>
  </si>
  <si>
    <t>指标1：儿童及家长满意情况</t>
  </si>
  <si>
    <t>目标1：保障学校幼儿园设施设备正常运行
目标2：
目标3：
……</t>
  </si>
  <si>
    <t>指标1：镇域内学校公办园</t>
  </si>
  <si>
    <t>7所中小学5所附属园</t>
  </si>
  <si>
    <t>指标1：维修及时保证安全</t>
  </si>
  <si>
    <t>指标1：安全运行无事故</t>
  </si>
  <si>
    <t>指标1：教师学生家长</t>
  </si>
  <si>
    <t>目标1：解决双河学生上学路途远的问题
目标2：
目标3：
……</t>
  </si>
  <si>
    <t>指标1：河头学校住双河学生</t>
  </si>
  <si>
    <t>40多人</t>
  </si>
  <si>
    <t>指标1：保障学生路途安全</t>
  </si>
  <si>
    <t>指标1：路途安全村民放心</t>
  </si>
  <si>
    <t>指标1：家长学生社会</t>
  </si>
  <si>
    <t>目标1：提高村民文化素质
目标2：
目标3：
……</t>
  </si>
  <si>
    <t>指标1：镇内村民培训</t>
  </si>
  <si>
    <t>4.4万人</t>
  </si>
  <si>
    <t>指标1：提升村民整体素质</t>
  </si>
  <si>
    <t>指标1：提高村民生活质量</t>
  </si>
  <si>
    <t>指标1：村民</t>
  </si>
  <si>
    <r>
      <rPr>
        <b/>
        <sz val="24"/>
        <color indexed="8"/>
        <rFont val="黑体"/>
        <family val="3"/>
      </rPr>
      <t>项目支出绩效目标申报表</t>
    </r>
    <r>
      <rPr>
        <sz val="24"/>
        <color indexed="8"/>
        <rFont val="黑体"/>
        <family val="3"/>
      </rPr>
      <t xml:space="preserve">   </t>
    </r>
  </si>
  <si>
    <t>项目资金                    （万元）</t>
  </si>
  <si>
    <t>49.80万元</t>
  </si>
  <si>
    <t xml:space="preserve">  其中：财政拨款</t>
  </si>
  <si>
    <t xml:space="preserve">        其他资金</t>
  </si>
  <si>
    <t>1、完成21个村集体负责人经责审计及村集体下属企业延伸审计</t>
  </si>
  <si>
    <t>2、第三方出具具有社会公信力的专业审计报告</t>
  </si>
  <si>
    <t>3、全面反应村集体及下属企业财务状况和存在问题，为完善村级财务管理工作提供依据</t>
  </si>
  <si>
    <t>绩效指标</t>
  </si>
  <si>
    <t>三级指标（示例）</t>
  </si>
  <si>
    <t xml:space="preserve">指标值（示例）                                  </t>
  </si>
  <si>
    <t>产出指标</t>
  </si>
  <si>
    <t>村集体负责人经责审计项目</t>
  </si>
  <si>
    <t>村集体下属企业延伸审计项目</t>
  </si>
  <si>
    <t>7个</t>
  </si>
  <si>
    <t>出具具有社会公信力的专业审计报告</t>
  </si>
  <si>
    <t>提供全套审计证据底稿等档案</t>
  </si>
  <si>
    <t>审计服务费</t>
  </si>
  <si>
    <t>按照时间节点完成本年度审计任务</t>
  </si>
  <si>
    <t>按照时间节点提供全套审计证据底稿等档案</t>
  </si>
  <si>
    <t>效益指标</t>
  </si>
  <si>
    <t>经济效益指标</t>
  </si>
  <si>
    <t>生态效益指标</t>
  </si>
  <si>
    <t>社会效益指标</t>
  </si>
  <si>
    <t>满意度指标</t>
  </si>
  <si>
    <t>服务对象满意度指标</t>
  </si>
  <si>
    <t>村集体满意率</t>
  </si>
  <si>
    <t>主管预算部门</t>
  </si>
  <si>
    <t>3.50万元</t>
  </si>
  <si>
    <t>1、支付农改临时工作人员工作补贴</t>
  </si>
  <si>
    <t>2、支付农改工作其他相关项目支出</t>
  </si>
  <si>
    <t>3、做好迎接各级检查验收准备，完善农改档案整理，确保农改工作顺利收官。</t>
  </si>
  <si>
    <t>完成农改工作档案归档工作</t>
  </si>
  <si>
    <t>负责股权托管、股权变更等手续</t>
  </si>
  <si>
    <t>农改档案符合区档案局归档标准</t>
  </si>
  <si>
    <t>随时指导并配合各村办理股权托管、股权变更等手续</t>
  </si>
  <si>
    <t>临时工作人员工作补贴</t>
  </si>
  <si>
    <t>按照时间节点完成农改档案归档移交工作</t>
  </si>
  <si>
    <t>村集体经济组织满意率</t>
  </si>
  <si>
    <t>实施单位及代码</t>
  </si>
  <si>
    <t>1.实施农村部分计划生育家庭奖励扶助制度，缓解农村计划生育家庭在生产、生活和养老方面的特殊困难，有利于促进人口老龄化问题的解决和农村社会保障制度的逐步完善。</t>
  </si>
  <si>
    <t>2.践行以人为本的理念，保障独生子女伤残、死亡家庭的合法权益。</t>
  </si>
  <si>
    <t>奖扶人数</t>
  </si>
  <si>
    <t>3000人</t>
  </si>
  <si>
    <t>特扶人数</t>
  </si>
  <si>
    <t>160人</t>
  </si>
  <si>
    <t>资金按时发放率</t>
  </si>
  <si>
    <t>奖特扶人员满意度</t>
  </si>
  <si>
    <t>实施单位</t>
  </si>
  <si>
    <t>1.按照双口镇已婚育龄妇女计划生育手术费保险标准，对已婚育龄妇女上环、取环、人流等手术项目实施报销。</t>
  </si>
  <si>
    <t>手术人数</t>
  </si>
  <si>
    <t>200人</t>
  </si>
  <si>
    <t>手术报销人员满意度</t>
  </si>
  <si>
    <t>1.开展计划生育家庭的关怀和关爱活动,增强计划生育家庭的安全感和幸福感，减少他们的后顾之忧，为社会稳定做出新的贡献。</t>
  </si>
  <si>
    <t>2.保障卫计专干权益，提高工作积极性。</t>
  </si>
  <si>
    <t>上保险户数</t>
  </si>
  <si>
    <t>2500户</t>
  </si>
  <si>
    <t>服务人员满意度</t>
  </si>
  <si>
    <t>村镇卫生一体化</t>
  </si>
  <si>
    <t>1.为群一村、二村、三村及安光村提供卫生室，方便群众寻医问诊，提高群众就医便捷度。</t>
  </si>
  <si>
    <t>管理办公用房面积</t>
  </si>
  <si>
    <t>425平方米</t>
  </si>
  <si>
    <t>物业服务人员人数</t>
  </si>
  <si>
    <t>40人</t>
  </si>
  <si>
    <t>办公设备完好率</t>
  </si>
  <si>
    <t>保洁达标率</t>
  </si>
  <si>
    <t>使用周期</t>
  </si>
  <si>
    <t>改善工作环境</t>
  </si>
  <si>
    <t>1按各村卫计干部每年工作情况进行奖励</t>
  </si>
  <si>
    <t>2落实危机政策村奖励</t>
  </si>
  <si>
    <t>补助人员数量</t>
  </si>
  <si>
    <t>26人</t>
  </si>
  <si>
    <t>补助资金发放率</t>
  </si>
  <si>
    <t>补助资金发放合规率</t>
  </si>
  <si>
    <t>补助资金</t>
  </si>
  <si>
    <t>10万元</t>
  </si>
  <si>
    <t>补助资金发放时间</t>
  </si>
  <si>
    <t>补助成效</t>
  </si>
  <si>
    <t>提高村卫计工作积极性</t>
  </si>
  <si>
    <t>补助对象满意度</t>
  </si>
  <si>
    <t>5万元</t>
  </si>
  <si>
    <t>1.根据国家独生子女政策，给予独生子女人员补助资金。</t>
  </si>
  <si>
    <t>2.按照独生子女补助标准，保证资助资金及时足额发放。</t>
  </si>
  <si>
    <t>约800人/次</t>
  </si>
  <si>
    <t>人均补助标准</t>
  </si>
  <si>
    <t>60元/人/年</t>
  </si>
  <si>
    <t>补助资金发放及时率</t>
  </si>
  <si>
    <t>规定时间（2021年）</t>
  </si>
  <si>
    <t>补助工作达到的效果</t>
  </si>
  <si>
    <t>表二十六</t>
  </si>
  <si>
    <t>公共服务办</t>
  </si>
  <si>
    <t>1.组织开展卫计干部培训活动，提高工作人员在卫计工作方面水平。</t>
  </si>
  <si>
    <t xml:space="preserve">2加强改进培训工作，培养造就卫计人才队伍。  </t>
  </si>
  <si>
    <t>注：简明扼要、分条表述，体现财政资金的主要使用成效。</t>
  </si>
  <si>
    <t>培训班次</t>
  </si>
  <si>
    <t>2次</t>
  </si>
  <si>
    <t>培训人数</t>
  </si>
  <si>
    <t>约100人/次</t>
  </si>
  <si>
    <t>培训天数</t>
  </si>
  <si>
    <t>5天</t>
  </si>
  <si>
    <t>参培率</t>
  </si>
  <si>
    <t>培训覆盖率</t>
  </si>
  <si>
    <t>培训参与率</t>
  </si>
  <si>
    <t>组织培训费用</t>
  </si>
  <si>
    <t>培训计划按期完成率</t>
  </si>
  <si>
    <t>培训成效</t>
  </si>
  <si>
    <t>举办培训达到的效果</t>
  </si>
  <si>
    <t>参会人员满意度</t>
  </si>
  <si>
    <t xml:space="preserve">1完成爱卫宣传栏，满足爱卫工作需要。                                                    </t>
  </si>
  <si>
    <t>宣传对象范围</t>
  </si>
  <si>
    <t>全镇</t>
  </si>
  <si>
    <t>制作费</t>
  </si>
  <si>
    <t>宣传时间</t>
  </si>
  <si>
    <t>提高群众知晓率</t>
  </si>
  <si>
    <t>1.在双口镇镇域内举办招聘会，解决镇域内企业招工及村民就业问题。</t>
  </si>
  <si>
    <t>根据区人社局安排举办大型或小型招聘会若干场</t>
  </si>
  <si>
    <t>若干</t>
  </si>
  <si>
    <t>及时召开招聘会</t>
  </si>
  <si>
    <t>提高村民就业率</t>
  </si>
  <si>
    <t>招工企业及待就业村民满意度</t>
  </si>
  <si>
    <t>防疫宣传</t>
  </si>
  <si>
    <t xml:space="preserve">1购买防疫宣传品。                                                    </t>
  </si>
  <si>
    <t>1.解决现有房屋不能满足文化活动功能要求；</t>
  </si>
  <si>
    <t>2.充分体现公共文化服务的公益性、基本性、均等性、便利性；</t>
  </si>
  <si>
    <t>3.提升公共文化服务水平，提高群众参与率。</t>
  </si>
  <si>
    <t>镇新文化中心</t>
  </si>
  <si>
    <t>1个</t>
  </si>
  <si>
    <t>解决现有房屋不足问题，满足群众基本文化需求</t>
  </si>
  <si>
    <t>提供活动场所、服务内容，提升公共服务水平</t>
  </si>
  <si>
    <t>服务对象满意度</t>
  </si>
  <si>
    <t>1提供活动场所、服务内容，提升公共服务水平</t>
  </si>
  <si>
    <t>桌椅、空调、电子屏、书架书柜、投影仪</t>
  </si>
  <si>
    <t>满足群众基本文化需求，提高使用率</t>
  </si>
  <si>
    <t>1举办丰富文体活动，维持文化中心日常工作</t>
  </si>
  <si>
    <t>文化中心工作人员工资</t>
  </si>
  <si>
    <t>3-5人</t>
  </si>
  <si>
    <t>提供服务内容，提升公共服务水平</t>
  </si>
  <si>
    <t>举办丰富文体活动，维持文化中心日常工作</t>
  </si>
  <si>
    <t>1.举办国家公共文化服务体系示范区后续建设文体活动。</t>
  </si>
  <si>
    <t>2.提升服务水平，促进双口镇发展，扩大镇村合作，增强文化品牌影响力。</t>
  </si>
  <si>
    <t>3.保障文体活动顺利开展</t>
  </si>
  <si>
    <t>举办活动/培训</t>
  </si>
  <si>
    <t>100次</t>
  </si>
  <si>
    <t>参与人数</t>
  </si>
  <si>
    <t>9000人</t>
  </si>
  <si>
    <t>举办活动/培训支出</t>
  </si>
  <si>
    <t>活动如期进行率</t>
  </si>
  <si>
    <t>公众对活动关注度</t>
  </si>
  <si>
    <t>45000人次</t>
  </si>
  <si>
    <t>观众满意度</t>
  </si>
  <si>
    <t>目标1：根据国家政策，给予困境家庭儿童基本生活费
目标2：按照国家补助标准，保证资助资金及时足额发放。
目标3：
……</t>
  </si>
  <si>
    <t>指标1：补助人员数量</t>
  </si>
  <si>
    <t>250人次</t>
  </si>
  <si>
    <t>指标2：人均补助标准</t>
  </si>
  <si>
    <t>200元</t>
  </si>
  <si>
    <t>指标1：补助资金发放率</t>
  </si>
  <si>
    <t>指标2：补助资金发放合规率</t>
  </si>
  <si>
    <t>指标1：补助资金发放及时率</t>
  </si>
  <si>
    <t>指标1：补助资金</t>
  </si>
  <si>
    <t>指标1：改善补助对象生活</t>
  </si>
  <si>
    <t>指标2：补助成效</t>
  </si>
  <si>
    <t>指标1：补助对象满意度</t>
  </si>
  <si>
    <t>目标1：根据天津市民政局政策，给予天津市无丧葬补助居民丧葬补贴。
目标2：按照国家补助标准，保证资助资金及时足额发放。
目标3：
……</t>
  </si>
  <si>
    <t>166人</t>
  </si>
  <si>
    <t>6万元</t>
  </si>
  <si>
    <t>指标1：解决群众用车困难</t>
  </si>
  <si>
    <t>提高农村火化率</t>
  </si>
  <si>
    <t>指标2：促文明，树新风</t>
  </si>
  <si>
    <t>目标1：促进农民养老
目标2：
目标3：
……</t>
  </si>
  <si>
    <t>45600人次</t>
  </si>
  <si>
    <t>100元/80元</t>
  </si>
  <si>
    <t>355万元</t>
  </si>
  <si>
    <t>丧葬事务（丧事简办补贴、火化车租车费用）</t>
  </si>
  <si>
    <t>目标1：推广丧事简办，促文明，树新风。
目标2：推广亡者遗体火化，节约土地。
目标3：按照补助标准，保证资助资金及时足额发放。
……</t>
  </si>
  <si>
    <t>240人次</t>
  </si>
  <si>
    <t>450元/1000元</t>
  </si>
  <si>
    <t>20万</t>
  </si>
  <si>
    <t>目标1：根据国家政策、区民政局及镇政府要求，给予发放春节慰问品。
目标2：
目标3：
……</t>
  </si>
  <si>
    <t>1400人次</t>
  </si>
  <si>
    <t>500元/100元</t>
  </si>
  <si>
    <t>目标1：办公室政策宣传。
目标2：住房保障无线网卡续费。
目标3：特殊困难群体关爱服务。
……</t>
  </si>
  <si>
    <t>指标1：宣传时间</t>
  </si>
  <si>
    <t>按工作需要</t>
  </si>
  <si>
    <t>指标1：宣传资金</t>
  </si>
  <si>
    <t>0.5万</t>
  </si>
  <si>
    <t>指标1：提高群众政策知晓率</t>
  </si>
  <si>
    <t>指标1：群众满意率</t>
  </si>
  <si>
    <t>目标1：解决镇域内群众临时困难。
目标2：
目标3：
……</t>
  </si>
  <si>
    <t>按群众需要</t>
  </si>
  <si>
    <t>目标1：根据国家政策，给予城市特困人员供养保障金。
目标2：按照国家补助标准，保证资助资金及时足额发放。
目标3：
……</t>
  </si>
  <si>
    <t>4人</t>
  </si>
  <si>
    <t>1870元</t>
  </si>
  <si>
    <t>1万</t>
  </si>
  <si>
    <t>目标1：根据国家政策，给予农村特困人员供养保障金。
目标2：按照国家补助标准，保证资助资金及时足额发放
目标3：
……</t>
  </si>
  <si>
    <t>33人</t>
  </si>
  <si>
    <t>1530元</t>
  </si>
  <si>
    <t>目标1：根据国家政策，给予农村特困人员供养保障金。
目标2：按照国家补助标准，保证资助资金及时足额发放。
目标3：
……</t>
  </si>
  <si>
    <t>目标1：根据天津市北辰区民政局政策，给予百岁老人生活补贴
目标2：按照国家补助标准，保证资助资金及时足额发放。
目标3：
……</t>
  </si>
  <si>
    <t>2人</t>
  </si>
  <si>
    <t>200元/月</t>
  </si>
  <si>
    <t>4800元</t>
  </si>
  <si>
    <t>89人次</t>
  </si>
  <si>
    <t>720元</t>
  </si>
  <si>
    <t>64080元</t>
  </si>
  <si>
    <t>19万元</t>
  </si>
  <si>
    <t>1.发放城乡养老保险一次性补贴，促进村民参保积极性。</t>
  </si>
  <si>
    <t>76人</t>
  </si>
  <si>
    <t>2500元</t>
  </si>
  <si>
    <t>规定时间（发放时点）</t>
  </si>
  <si>
    <t>促进村民参保积极性</t>
  </si>
  <si>
    <t>1.2021年我镇达到发放在乡复员、退伍军人生活补助240人。</t>
  </si>
  <si>
    <t>2.我镇及时足额发放在乡复员、退伍军人生活补助50000元。</t>
  </si>
  <si>
    <t>3.提升我镇在乡复员、退伍军人家庭幸福指数。</t>
  </si>
  <si>
    <t>发放对象数量</t>
  </si>
  <si>
    <t>足额发放</t>
  </si>
  <si>
    <t>发放准确率</t>
  </si>
  <si>
    <t>及时发放</t>
  </si>
  <si>
    <t>农村籍老年退役士兵家庭稳定和谐</t>
  </si>
  <si>
    <t>农村籍老年退役士兵家庭满意度</t>
  </si>
  <si>
    <t>1.2021年我镇达到发放优抚对象伤残抚恤金24人。</t>
  </si>
  <si>
    <t>2.我镇及时足额发放优抚对象伤残抚恤金60000元。</t>
  </si>
  <si>
    <t>3.提升我镇伤残军人家庭幸福指数。</t>
  </si>
  <si>
    <t>伤残军人家庭稳定和谐</t>
  </si>
  <si>
    <t>伤残军人家庭满意度</t>
  </si>
  <si>
    <t>1.2021年我镇达到发放优抚对象死亡抚恤金6人。</t>
  </si>
  <si>
    <t>2.我镇及时足额发放优抚对象死亡抚恤金21849元。</t>
  </si>
  <si>
    <t>3.提升我镇“三属”家庭幸福指数。</t>
  </si>
  <si>
    <t>“三属”家庭稳定和谐</t>
  </si>
  <si>
    <t>“三属”家庭满意度</t>
  </si>
  <si>
    <t>1.2021年我镇加强对退役军人的慰问工作。</t>
  </si>
  <si>
    <t>2.提升服务站标准化水平。</t>
  </si>
  <si>
    <t>3.提升我镇退役军人满意度。</t>
  </si>
  <si>
    <t>提升退役军人满意度</t>
  </si>
  <si>
    <t>退役军人满意度</t>
  </si>
  <si>
    <t>1.2021年我镇达到发放优抚对象物价补贴210人。</t>
  </si>
  <si>
    <t>2.我镇及时足额发放优抚对象物价补贴61000元。</t>
  </si>
  <si>
    <t>3.提升我镇优抚对象幸福指数。</t>
  </si>
  <si>
    <t>优抚家庭稳定和谐</t>
  </si>
  <si>
    <t>优抚对象满意度</t>
  </si>
  <si>
    <t>1.2021年我镇达到发放在乡复员、退伍军人生活补助186人。</t>
  </si>
  <si>
    <t>2.我镇及时足额发放在乡复员、退伍军人生活补助300000元。</t>
  </si>
  <si>
    <t>在乡复员、退伍军人家庭稳定和谐</t>
  </si>
  <si>
    <t>在乡复员、退伍军人家庭满意度</t>
  </si>
  <si>
    <t>1.2021年我镇加强征兵宣传工作</t>
  </si>
  <si>
    <t>2.提升武装部标准化水平。</t>
  </si>
  <si>
    <t>3.提升我镇现役军人家庭满意度。</t>
  </si>
  <si>
    <t>提升现役军人家庭满意度</t>
  </si>
  <si>
    <t>现役役军人满意度</t>
  </si>
  <si>
    <t>第七次人口普查专项经费</t>
  </si>
  <si>
    <t>1人口普查对象应普尽普</t>
  </si>
  <si>
    <t>实现镇域内应普尽普人数</t>
  </si>
  <si>
    <t>48100人</t>
  </si>
  <si>
    <t>第七次全国人口普查工作</t>
  </si>
  <si>
    <t>数据真实、准确、完整、及时。普查工作质量与数据质量合格达标。</t>
  </si>
  <si>
    <t>1.完成天津华瑞木业有限公司土地使用税返还</t>
  </si>
  <si>
    <t>返还上半年土地使用税</t>
  </si>
  <si>
    <t>返还下半年土地使用税</t>
  </si>
  <si>
    <t>保障企业按时缴纳土地使用税</t>
  </si>
  <si>
    <t>履行土地使用税情况说明</t>
  </si>
  <si>
    <t>1 保证完成全部统计工作任务</t>
  </si>
  <si>
    <t>指标1:21个村兼职统计员</t>
  </si>
  <si>
    <t>21人</t>
  </si>
  <si>
    <t>保障统计各项工作顺利完成</t>
  </si>
  <si>
    <t>服务各专业统计工作</t>
  </si>
  <si>
    <t>1支付6名环保网格员全年保险费用及工资。</t>
  </si>
  <si>
    <t>工资发放人员数</t>
  </si>
  <si>
    <t>6人</t>
  </si>
  <si>
    <t>工资发放率</t>
  </si>
  <si>
    <t>工资发放及时率</t>
  </si>
  <si>
    <t>提升环境质量</t>
  </si>
  <si>
    <t>环保员满意率</t>
  </si>
  <si>
    <t>1聘请“环保管家”开展四轮环保检查。</t>
  </si>
  <si>
    <t>检查企业家次</t>
  </si>
  <si>
    <t>400家次</t>
  </si>
  <si>
    <t>整改环保问题隐患</t>
  </si>
  <si>
    <t>600项</t>
  </si>
  <si>
    <t>1拆除镇内21个村违章建筑</t>
  </si>
  <si>
    <t>完成镇内拆违任务</t>
  </si>
  <si>
    <t>1镇内公厕设计、施工、监理及运营费用</t>
  </si>
  <si>
    <t>用于镇内公厕设计、施工、监理及日期运营</t>
  </si>
  <si>
    <t>1四清一绿宣传、病媒、节日装点、物回综合治理</t>
  </si>
  <si>
    <t>完成全年21个村四清一绿宣传、病媒、节日装点、物回综合治理任务</t>
  </si>
  <si>
    <t>改善农业生产条件，提高农业生产能力。</t>
  </si>
  <si>
    <t>业务保障能力</t>
  </si>
  <si>
    <t>21个行政村</t>
  </si>
  <si>
    <t>小农水项目正常运行率</t>
  </si>
  <si>
    <t>故障及时处理率</t>
  </si>
  <si>
    <t>因故障造成财产损失率</t>
  </si>
  <si>
    <t>≤5%</t>
  </si>
  <si>
    <t>有效灌溉率</t>
  </si>
  <si>
    <t>受益群体满意度</t>
  </si>
  <si>
    <t>河（湖）长制管理资金</t>
  </si>
  <si>
    <t>1.作为镇域内黑臭水体管护经费，保障黑臭水体不反弹。</t>
  </si>
  <si>
    <t>2.作为其他河长制日常维护及相关建设资金，保障全镇水体周边环境。</t>
  </si>
  <si>
    <t>镇域内水体数量</t>
  </si>
  <si>
    <t>黑臭水体</t>
  </si>
  <si>
    <t>≯0</t>
  </si>
  <si>
    <t>水质指标</t>
  </si>
  <si>
    <t>资金发放及时性</t>
  </si>
  <si>
    <t>合同约定时间</t>
  </si>
  <si>
    <t>群众参与率</t>
  </si>
  <si>
    <t>河道环境</t>
  </si>
  <si>
    <t>有效提高</t>
  </si>
  <si>
    <t>1.作为一二级河道、镇管河道河道管护资金，保障水体及周边环境。</t>
  </si>
  <si>
    <t>2.王庆坨排干栽种护坡及水生植物。</t>
  </si>
  <si>
    <t>一二级河道及镇管河道</t>
  </si>
  <si>
    <t>重大污染事件</t>
  </si>
  <si>
    <t>水质达标率</t>
  </si>
  <si>
    <t>1.作为村庄内节点绿化资金，提升村庄环境。</t>
  </si>
  <si>
    <t>2.作为农田道路及河道坑塘周边绿化资金，提高村庄绿化率。</t>
  </si>
  <si>
    <t>涉及范围</t>
  </si>
  <si>
    <t>绿化成活率</t>
  </si>
  <si>
    <t>≥85%</t>
  </si>
  <si>
    <t>绿化覆盖率</t>
  </si>
  <si>
    <t>绿化成本</t>
  </si>
  <si>
    <t>合同规定指标</t>
  </si>
  <si>
    <t>村庄环境</t>
  </si>
  <si>
    <t>聘请第三方对粮食种植及秸秆还田补贴面积进行审核测量，使资金发放有的放矢。</t>
  </si>
  <si>
    <t>业务覆盖范围</t>
  </si>
  <si>
    <t>审计功能实现率</t>
  </si>
  <si>
    <t>审计工作及时性</t>
  </si>
  <si>
    <t>登记完成后15个工作日内</t>
  </si>
  <si>
    <t>规范相关补贴工作</t>
  </si>
  <si>
    <t>做到无虚报面积</t>
  </si>
  <si>
    <t>财政所</t>
  </si>
  <si>
    <t>农业经济服务中心</t>
  </si>
  <si>
    <t>1.作为除氟水站的运营补贴资金，保证我镇村民饮水安全。</t>
  </si>
  <si>
    <t>2.对除氟水站水质进行检测，确保水质符合饮用标准。</t>
  </si>
  <si>
    <t>受益村民数（人）</t>
  </si>
  <si>
    <t>除氟水站数（个）</t>
  </si>
  <si>
    <t>水站正常运行率</t>
  </si>
  <si>
    <t>水质检测率</t>
  </si>
  <si>
    <t>人均补贴标准</t>
  </si>
  <si>
    <t>2.5元/人/月</t>
  </si>
  <si>
    <t>补贴发放及时性</t>
  </si>
  <si>
    <t>人均安全饮用水供水量</t>
  </si>
  <si>
    <t>10桶/人/年</t>
  </si>
  <si>
    <t>补贴成效</t>
  </si>
  <si>
    <t>安全饮水覆盖率≥95%</t>
  </si>
  <si>
    <t>开展森林防火、野生动物保护、节约水资源、农田残膜回收利用等政策的宣传工作，断提升社会认同度和参与度。</t>
  </si>
  <si>
    <t>村民对政策的认知程度</t>
  </si>
  <si>
    <t>印制宣传材料及条幅费用</t>
  </si>
  <si>
    <t>1万元</t>
  </si>
  <si>
    <t>相关政策影响力</t>
  </si>
  <si>
    <t>村民遵守相关政策的自觉意识</t>
  </si>
  <si>
    <t>1.作为镇域内片林打草、防火、除虫等管护经费，保障片林保有率。</t>
  </si>
  <si>
    <t>2.作为野生动物保护相关资金，确保野保工作正常开展。</t>
  </si>
  <si>
    <t>片林保有率</t>
  </si>
  <si>
    <t>野生动物保护事件</t>
  </si>
  <si>
    <t>森林火灾、虫灾事件</t>
  </si>
  <si>
    <t>1.确保抗旱工作顺利进行，有效保证农业灌溉用水。</t>
  </si>
  <si>
    <t>2.及时处置各种防汛险情，减少因洪涝灾害造成的人身和财产损失。</t>
  </si>
  <si>
    <t>旱灾受灾人数</t>
  </si>
  <si>
    <t>≤200人</t>
  </si>
  <si>
    <t>洪涝灾害受灾人数</t>
  </si>
  <si>
    <t>旱灾响应时间</t>
  </si>
  <si>
    <t>≤24小时</t>
  </si>
  <si>
    <t>洪涝灾害响应时间</t>
  </si>
  <si>
    <t>因干旱造成财产损失率</t>
  </si>
  <si>
    <t>因洪涝灾害造成财产损失率</t>
  </si>
  <si>
    <t>消除灾害隐患率</t>
  </si>
  <si>
    <t>≥10%</t>
  </si>
  <si>
    <t>引进农业新品种、新技术并开展培训进行推广，促进农业现代化发展。</t>
  </si>
  <si>
    <t>新品种引进成功率</t>
  </si>
  <si>
    <t>新技术培训应用率</t>
  </si>
  <si>
    <t>培训、推广按计划完成率</t>
  </si>
  <si>
    <t>增加收入比率</t>
  </si>
  <si>
    <t>推动农业生产技术进步及产业发展</t>
  </si>
  <si>
    <t>社会公众满意度</t>
  </si>
  <si>
    <t>确保管网空白区管网运行正常，保障村民正常生产生活有序进行。</t>
  </si>
  <si>
    <t>4个非规划保留村</t>
  </si>
  <si>
    <t>管网正常运行率</t>
  </si>
  <si>
    <t>管网运行故障响应时间</t>
  </si>
  <si>
    <t>设施完好率</t>
  </si>
  <si>
    <t>保障管网正常运行能力</t>
  </si>
  <si>
    <t>大幅提升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</si>
</sst>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;[Red]0.00"/>
  </numFmts>
  <fonts count="7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16"/>
      <name val="黑体"/>
      <family val="3"/>
    </font>
    <font>
      <sz val="12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sz val="10"/>
      <color indexed="63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4"/>
      <color indexed="8"/>
      <name val="黑体"/>
      <family val="3"/>
    </font>
    <font>
      <sz val="11"/>
      <color indexed="9"/>
      <name val="宋体"/>
      <family val="0"/>
    </font>
    <font>
      <sz val="9"/>
      <color indexed="8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仿宋"/>
      <family val="3"/>
    </font>
    <font>
      <sz val="10"/>
      <color rgb="FF000000"/>
      <name val="宋体"/>
      <family val="0"/>
    </font>
    <font>
      <b/>
      <sz val="1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7" fillId="9" borderId="0" applyNumberFormat="0" applyBorder="0" applyAlignment="0" applyProtection="0"/>
    <xf numFmtId="0" fontId="52" fillId="0" borderId="5" applyNumberFormat="0" applyFill="0" applyAlignment="0" applyProtection="0"/>
    <xf numFmtId="43" fontId="9" fillId="0" borderId="0" applyFont="0" applyFill="0" applyBorder="0" applyAlignment="0" applyProtection="0"/>
    <xf numFmtId="0" fontId="47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7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61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6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2" fillId="0" borderId="0">
      <alignment vertical="center"/>
      <protection/>
    </xf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9" fillId="0" borderId="0">
      <alignment/>
      <protection/>
    </xf>
    <xf numFmtId="0" fontId="47" fillId="0" borderId="0">
      <alignment vertical="center"/>
      <protection/>
    </xf>
    <xf numFmtId="0" fontId="2" fillId="0" borderId="0">
      <alignment vertical="center"/>
      <protection/>
    </xf>
  </cellStyleXfs>
  <cellXfs count="286">
    <xf numFmtId="0" fontId="0" fillId="0" borderId="0" xfId="0" applyAlignment="1">
      <alignment/>
    </xf>
    <xf numFmtId="0" fontId="2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horizontal="center" vertical="center" wrapText="1"/>
      <protection/>
    </xf>
    <xf numFmtId="0" fontId="3" fillId="0" borderId="0" xfId="66" applyFont="1" applyFill="1" applyAlignment="1">
      <alignment vertical="center" wrapText="1"/>
      <protection/>
    </xf>
    <xf numFmtId="0" fontId="2" fillId="0" borderId="0" xfId="66" applyFont="1" applyFill="1" applyAlignment="1">
      <alignment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left" vertical="center"/>
      <protection/>
    </xf>
    <xf numFmtId="0" fontId="6" fillId="0" borderId="10" xfId="66" applyFont="1" applyFill="1" applyBorder="1" applyAlignment="1">
      <alignment vertical="center"/>
      <protection/>
    </xf>
    <xf numFmtId="0" fontId="6" fillId="0" borderId="10" xfId="66" applyFont="1" applyFill="1" applyBorder="1" applyAlignment="1">
      <alignment horizontal="center" vertical="center" textRotation="255"/>
      <protection/>
    </xf>
    <xf numFmtId="0" fontId="6" fillId="0" borderId="10" xfId="66" applyFont="1" applyFill="1" applyBorder="1" applyAlignment="1">
      <alignment horizontal="left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3" xfId="66" applyFont="1" applyFill="1" applyBorder="1" applyAlignment="1">
      <alignment horizontal="center" vertical="center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0" fontId="6" fillId="0" borderId="15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center" vertical="center"/>
      <protection/>
    </xf>
    <xf numFmtId="9" fontId="6" fillId="0" borderId="10" xfId="66" applyNumberFormat="1" applyFont="1" applyFill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18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textRotation="255"/>
      <protection/>
    </xf>
    <xf numFmtId="0" fontId="6" fillId="0" borderId="19" xfId="66" applyFont="1" applyFill="1" applyBorder="1" applyAlignment="1">
      <alignment horizontal="left" vertical="center" wrapText="1"/>
      <protection/>
    </xf>
    <xf numFmtId="0" fontId="6" fillId="0" borderId="20" xfId="66" applyFont="1" applyFill="1" applyBorder="1" applyAlignment="1">
      <alignment horizontal="left" vertical="center" wrapText="1"/>
      <protection/>
    </xf>
    <xf numFmtId="0" fontId="6" fillId="0" borderId="21" xfId="66" applyFont="1" applyFill="1" applyBorder="1" applyAlignment="1">
      <alignment horizontal="left" vertical="center" wrapText="1"/>
      <protection/>
    </xf>
    <xf numFmtId="0" fontId="6" fillId="0" borderId="16" xfId="66" applyFont="1" applyFill="1" applyBorder="1" applyAlignment="1">
      <alignment horizontal="center" vertical="center" textRotation="255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2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vertical="center" wrapText="1"/>
      <protection/>
    </xf>
    <xf numFmtId="0" fontId="2" fillId="0" borderId="0" xfId="66" applyFont="1" applyFill="1" applyBorder="1" applyAlignment="1">
      <alignment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9" fontId="6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vertical="center"/>
      <protection/>
    </xf>
    <xf numFmtId="0" fontId="66" fillId="0" borderId="0" xfId="0" applyFont="1" applyAlignment="1">
      <alignment/>
    </xf>
    <xf numFmtId="0" fontId="8" fillId="0" borderId="0" xfId="66" applyFont="1" applyAlignment="1">
      <alignment horizontal="center" vertical="center" wrapText="1"/>
      <protection/>
    </xf>
    <xf numFmtId="0" fontId="9" fillId="0" borderId="0" xfId="66" applyFont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left" vertical="center" wrapText="1"/>
      <protection/>
    </xf>
    <xf numFmtId="9" fontId="1" fillId="0" borderId="10" xfId="66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left" vertical="center" wrapText="1"/>
    </xf>
    <xf numFmtId="9" fontId="1" fillId="0" borderId="10" xfId="25" applyNumberFormat="1" applyFont="1" applyFill="1" applyBorder="1" applyAlignment="1" applyProtection="1">
      <alignment horizontal="center" vertical="center" wrapText="1"/>
      <protection/>
    </xf>
    <xf numFmtId="0" fontId="1" fillId="0" borderId="10" xfId="66" applyFont="1" applyBorder="1" applyAlignment="1">
      <alignment horizontal="right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vertical="center" wrapText="1"/>
      <protection/>
    </xf>
    <xf numFmtId="0" fontId="2" fillId="0" borderId="0" xfId="66" applyFont="1" applyFill="1" applyBorder="1" applyAlignment="1">
      <alignment vertical="center" wrapText="1"/>
      <protection/>
    </xf>
    <xf numFmtId="0" fontId="2" fillId="0" borderId="0" xfId="68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vertical="center" wrapText="1"/>
      <protection/>
    </xf>
    <xf numFmtId="0" fontId="2" fillId="0" borderId="0" xfId="68" applyFont="1" applyFill="1" applyBorder="1" applyAlignment="1">
      <alignment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/>
      <protection/>
    </xf>
    <xf numFmtId="0" fontId="6" fillId="0" borderId="10" xfId="68" applyFont="1" applyFill="1" applyBorder="1" applyAlignment="1">
      <alignment vertical="center"/>
      <protection/>
    </xf>
    <xf numFmtId="0" fontId="2" fillId="0" borderId="0" xfId="68" applyFill="1" applyBorder="1" applyAlignment="1">
      <alignment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textRotation="255"/>
      <protection/>
    </xf>
    <xf numFmtId="0" fontId="6" fillId="0" borderId="10" xfId="68" applyFont="1" applyFill="1" applyBorder="1" applyAlignment="1">
      <alignment horizontal="left" vertical="center" wrapText="1"/>
      <protection/>
    </xf>
    <xf numFmtId="9" fontId="6" fillId="0" borderId="10" xfId="68" applyNumberFormat="1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6" fillId="0" borderId="10" xfId="66" applyNumberFormat="1" applyFont="1" applyFill="1" applyBorder="1" applyAlignment="1">
      <alignment horizontal="center" vertical="center"/>
      <protection/>
    </xf>
    <xf numFmtId="0" fontId="11" fillId="0" borderId="10" xfId="66" applyFont="1" applyFill="1" applyBorder="1" applyAlignment="1">
      <alignment horizontal="center" vertical="center"/>
      <protection/>
    </xf>
    <xf numFmtId="0" fontId="11" fillId="0" borderId="10" xfId="66" applyFont="1" applyFill="1" applyBorder="1" applyAlignment="1">
      <alignment horizontal="center" vertical="center" wrapText="1"/>
      <protection/>
    </xf>
    <xf numFmtId="0" fontId="11" fillId="0" borderId="10" xfId="66" applyFont="1" applyFill="1" applyBorder="1" applyAlignment="1">
      <alignment horizontal="left" vertical="center"/>
      <protection/>
    </xf>
    <xf numFmtId="0" fontId="11" fillId="0" borderId="10" xfId="66" applyFont="1" applyFill="1" applyBorder="1" applyAlignment="1">
      <alignment horizontal="center" vertical="center" textRotation="255"/>
      <protection/>
    </xf>
    <xf numFmtId="0" fontId="11" fillId="0" borderId="10" xfId="66" applyFont="1" applyFill="1" applyBorder="1" applyAlignment="1">
      <alignment horizontal="left" vertical="center" wrapText="1"/>
      <protection/>
    </xf>
    <xf numFmtId="9" fontId="11" fillId="0" borderId="10" xfId="66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right" vertical="center" wrapText="1"/>
      <protection/>
    </xf>
    <xf numFmtId="0" fontId="67" fillId="0" borderId="10" xfId="0" applyFont="1" applyFill="1" applyBorder="1" applyAlignment="1">
      <alignment horizontal="left" vertical="center"/>
    </xf>
    <xf numFmtId="180" fontId="1" fillId="0" borderId="10" xfId="66" applyNumberFormat="1" applyFont="1" applyFill="1" applyBorder="1" applyAlignment="1">
      <alignment horizontal="right" vertical="center"/>
      <protection/>
    </xf>
    <xf numFmtId="0" fontId="1" fillId="0" borderId="10" xfId="66" applyFont="1" applyFill="1" applyBorder="1" applyAlignment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center" vertical="center" wrapText="1"/>
      <protection/>
    </xf>
    <xf numFmtId="49" fontId="11" fillId="0" borderId="23" xfId="0" applyNumberFormat="1" applyFont="1" applyBorder="1" applyAlignment="1" applyProtection="1">
      <alignment horizontal="right" vertical="center" wrapText="1"/>
      <protection/>
    </xf>
    <xf numFmtId="49" fontId="15" fillId="33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Border="1" applyAlignment="1" applyProtection="1">
      <alignment vertical="center" wrapText="1"/>
      <protection/>
    </xf>
    <xf numFmtId="2" fontId="11" fillId="0" borderId="25" xfId="0" applyNumberFormat="1" applyFont="1" applyBorder="1" applyAlignment="1" applyProtection="1">
      <alignment horizontal="right" vertical="center" wrapText="1"/>
      <protection/>
    </xf>
    <xf numFmtId="2" fontId="11" fillId="0" borderId="25" xfId="0" applyNumberFormat="1" applyFont="1" applyBorder="1" applyAlignment="1" applyProtection="1">
      <alignment vertical="center"/>
      <protection/>
    </xf>
    <xf numFmtId="0" fontId="16" fillId="0" borderId="26" xfId="0" applyFont="1" applyBorder="1" applyAlignment="1">
      <alignment horizontal="left" vertical="center" shrinkToFit="1"/>
    </xf>
    <xf numFmtId="2" fontId="11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2" fontId="11" fillId="0" borderId="24" xfId="0" applyNumberFormat="1" applyFont="1" applyBorder="1" applyAlignment="1" applyProtection="1">
      <alignment horizontal="right" vertical="center" wrapText="1"/>
      <protection/>
    </xf>
    <xf numFmtId="0" fontId="68" fillId="0" borderId="0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2" fontId="11" fillId="0" borderId="27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/>
      <protection/>
    </xf>
    <xf numFmtId="0" fontId="18" fillId="0" borderId="30" xfId="63" applyNumberFormat="1" applyFont="1" applyFill="1" applyBorder="1" applyAlignment="1" applyProtection="1">
      <alignment horizontal="left" vertical="center" wrapText="1"/>
      <protection locked="0"/>
    </xf>
    <xf numFmtId="0" fontId="18" fillId="0" borderId="31" xfId="63" applyNumberFormat="1" applyFont="1" applyFill="1" applyBorder="1" applyAlignment="1" applyProtection="1">
      <alignment horizontal="left" vertical="center" wrapText="1"/>
      <protection locked="0"/>
    </xf>
    <xf numFmtId="0" fontId="19" fillId="0" borderId="32" xfId="0" applyFont="1" applyFill="1" applyBorder="1" applyAlignment="1">
      <alignment horizontal="left" vertical="center" wrapText="1"/>
    </xf>
    <xf numFmtId="180" fontId="18" fillId="0" borderId="3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1" fillId="0" borderId="25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/>
      <protection/>
    </xf>
    <xf numFmtId="0" fontId="18" fillId="0" borderId="34" xfId="63" applyNumberFormat="1" applyFont="1" applyBorder="1" applyAlignment="1" applyProtection="1">
      <alignment horizontal="left" vertical="center"/>
      <protection locked="0"/>
    </xf>
    <xf numFmtId="49" fontId="19" fillId="0" borderId="35" xfId="0" applyNumberFormat="1" applyFont="1" applyFill="1" applyBorder="1" applyAlignment="1">
      <alignment horizontal="left" vertical="center"/>
    </xf>
    <xf numFmtId="0" fontId="12" fillId="0" borderId="10" xfId="0" applyFont="1" applyBorder="1" applyAlignment="1" applyProtection="1">
      <alignment/>
      <protection/>
    </xf>
    <xf numFmtId="0" fontId="19" fillId="0" borderId="35" xfId="0" applyFont="1" applyFill="1" applyBorder="1" applyAlignment="1">
      <alignment horizontal="left" vertical="center" wrapText="1"/>
    </xf>
    <xf numFmtId="0" fontId="18" fillId="33" borderId="31" xfId="63" applyNumberFormat="1" applyFont="1" applyFill="1" applyBorder="1" applyAlignment="1" applyProtection="1">
      <alignment horizontal="left" vertical="center" wrapText="1"/>
      <protection locked="0"/>
    </xf>
    <xf numFmtId="49" fontId="19" fillId="0" borderId="35" xfId="0" applyNumberFormat="1" applyFont="1" applyFill="1" applyBorder="1" applyAlignment="1">
      <alignment vertical="center"/>
    </xf>
    <xf numFmtId="0" fontId="18" fillId="0" borderId="31" xfId="63" applyNumberFormat="1" applyFont="1" applyFill="1" applyBorder="1" applyAlignment="1" applyProtection="1">
      <alignment horizontal="left" vertical="center"/>
      <protection locked="0"/>
    </xf>
    <xf numFmtId="0" fontId="19" fillId="34" borderId="35" xfId="0" applyFont="1" applyFill="1" applyBorder="1" applyAlignment="1">
      <alignment horizontal="left" vertical="center" wrapText="1"/>
    </xf>
    <xf numFmtId="0" fontId="18" fillId="0" borderId="31" xfId="63" applyNumberFormat="1" applyFont="1" applyBorder="1" applyAlignment="1" applyProtection="1">
      <alignment horizontal="left" vertical="center"/>
      <protection locked="0"/>
    </xf>
    <xf numFmtId="0" fontId="19" fillId="34" borderId="35" xfId="0" applyFont="1" applyFill="1" applyBorder="1" applyAlignment="1">
      <alignment vertical="center" wrapText="1"/>
    </xf>
    <xf numFmtId="49" fontId="19" fillId="0" borderId="35" xfId="66" applyNumberFormat="1" applyFont="1" applyFill="1" applyBorder="1" applyAlignment="1">
      <alignment horizontal="left" vertical="center"/>
      <protection/>
    </xf>
    <xf numFmtId="0" fontId="19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 wrapText="1"/>
    </xf>
    <xf numFmtId="0" fontId="18" fillId="33" borderId="31" xfId="63" applyNumberFormat="1" applyFont="1" applyFill="1" applyBorder="1" applyAlignment="1" applyProtection="1">
      <alignment horizontal="left" vertical="center"/>
      <protection locked="0"/>
    </xf>
    <xf numFmtId="180" fontId="19" fillId="34" borderId="36" xfId="0" applyNumberFormat="1" applyFont="1" applyFill="1" applyBorder="1" applyAlignment="1">
      <alignment horizontal="right" vertical="center" wrapText="1"/>
    </xf>
    <xf numFmtId="180" fontId="19" fillId="34" borderId="36" xfId="0" applyNumberFormat="1" applyFont="1" applyFill="1" applyBorder="1" applyAlignment="1">
      <alignment vertical="center" wrapText="1"/>
    </xf>
    <xf numFmtId="2" fontId="11" fillId="0" borderId="10" xfId="0" applyNumberFormat="1" applyFont="1" applyBorder="1" applyAlignment="1" applyProtection="1">
      <alignment horizontal="right" vertical="center"/>
      <protection/>
    </xf>
    <xf numFmtId="180" fontId="18" fillId="34" borderId="37" xfId="0" applyNumberFormat="1" applyFont="1" applyFill="1" applyBorder="1" applyAlignment="1" applyProtection="1">
      <alignment horizontal="right" vertical="center"/>
      <protection hidden="1"/>
    </xf>
    <xf numFmtId="180" fontId="20" fillId="34" borderId="37" xfId="0" applyNumberFormat="1" applyFont="1" applyFill="1" applyBorder="1" applyAlignment="1" applyProtection="1">
      <alignment horizontal="right" vertical="center"/>
      <protection hidden="1"/>
    </xf>
    <xf numFmtId="0" fontId="15" fillId="0" borderId="25" xfId="0" applyFont="1" applyBorder="1" applyAlignment="1" applyProtection="1">
      <alignment horizontal="center" vertical="center" wrapText="1"/>
      <protection/>
    </xf>
    <xf numFmtId="2" fontId="11" fillId="0" borderId="38" xfId="0" applyNumberFormat="1" applyFont="1" applyBorder="1" applyAlignment="1" applyProtection="1">
      <alignment horizontal="right" vertical="center" wrapText="1"/>
      <protection/>
    </xf>
    <xf numFmtId="0" fontId="68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8" fillId="0" borderId="31" xfId="63" applyNumberFormat="1" applyFont="1" applyFill="1" applyBorder="1" applyAlignment="1" applyProtection="1">
      <alignment horizontal="left" vertical="center" wrapText="1"/>
      <protection locked="0"/>
    </xf>
    <xf numFmtId="0" fontId="69" fillId="0" borderId="35" xfId="0" applyFont="1" applyFill="1" applyBorder="1" applyAlignment="1">
      <alignment horizontal="left" vertical="center" wrapText="1"/>
    </xf>
    <xf numFmtId="0" fontId="69" fillId="34" borderId="35" xfId="0" applyFont="1" applyFill="1" applyBorder="1" applyAlignment="1">
      <alignment horizontal="left" vertical="center" wrapText="1"/>
    </xf>
    <xf numFmtId="0" fontId="68" fillId="0" borderId="39" xfId="0" applyFont="1" applyBorder="1" applyAlignment="1" applyProtection="1">
      <alignment/>
      <protection/>
    </xf>
    <xf numFmtId="0" fontId="18" fillId="33" borderId="40" xfId="63" applyNumberFormat="1" applyFont="1" applyFill="1" applyBorder="1" applyAlignment="1" applyProtection="1">
      <alignment horizontal="left" vertical="center" wrapText="1"/>
      <protection locked="0"/>
    </xf>
    <xf numFmtId="0" fontId="69" fillId="0" borderId="41" xfId="0" applyFont="1" applyFill="1" applyBorder="1" applyAlignment="1">
      <alignment horizontal="left" vertical="center" wrapText="1"/>
    </xf>
    <xf numFmtId="0" fontId="12" fillId="0" borderId="39" xfId="0" applyFont="1" applyBorder="1" applyAlignment="1" applyProtection="1">
      <alignment/>
      <protection/>
    </xf>
    <xf numFmtId="0" fontId="18" fillId="33" borderId="10" xfId="6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>
      <alignment vertical="center"/>
    </xf>
    <xf numFmtId="0" fontId="12" fillId="0" borderId="0" xfId="0" applyFont="1" applyBorder="1" applyAlignment="1" applyProtection="1">
      <alignment/>
      <protection/>
    </xf>
    <xf numFmtId="180" fontId="19" fillId="0" borderId="36" xfId="0" applyNumberFormat="1" applyFont="1" applyFill="1" applyBorder="1" applyAlignment="1">
      <alignment horizontal="right" vertical="center" wrapText="1"/>
    </xf>
    <xf numFmtId="180" fontId="69" fillId="0" borderId="36" xfId="0" applyNumberFormat="1" applyFont="1" applyFill="1" applyBorder="1" applyAlignment="1">
      <alignment vertical="center"/>
    </xf>
    <xf numFmtId="180" fontId="69" fillId="0" borderId="42" xfId="0" applyNumberFormat="1" applyFont="1" applyFill="1" applyBorder="1" applyAlignment="1">
      <alignment vertical="center"/>
    </xf>
    <xf numFmtId="180" fontId="19" fillId="34" borderId="10" xfId="0" applyNumberFormat="1" applyFont="1" applyFill="1" applyBorder="1" applyAlignment="1">
      <alignment vertical="center" wrapText="1"/>
    </xf>
    <xf numFmtId="180" fontId="18" fillId="0" borderId="37" xfId="0" applyNumberFormat="1" applyFont="1" applyFill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 horizontal="left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/>
      <protection locked="0"/>
    </xf>
    <xf numFmtId="181" fontId="1" fillId="0" borderId="10" xfId="31" applyNumberFormat="1" applyFont="1" applyFill="1" applyBorder="1" applyAlignment="1" applyProtection="1">
      <alignment wrapText="1"/>
      <protection hidden="1"/>
    </xf>
    <xf numFmtId="4" fontId="16" fillId="0" borderId="24" xfId="0" applyNumberFormat="1" applyFont="1" applyBorder="1" applyAlignment="1">
      <alignment/>
    </xf>
    <xf numFmtId="0" fontId="16" fillId="0" borderId="43" xfId="0" applyFont="1" applyBorder="1" applyAlignment="1">
      <alignment horizontal="left" vertical="center" shrinkToFit="1"/>
    </xf>
    <xf numFmtId="0" fontId="16" fillId="0" borderId="35" xfId="0" applyFont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/>
    </xf>
    <xf numFmtId="49" fontId="11" fillId="0" borderId="0" xfId="0" applyNumberFormat="1" applyFont="1" applyBorder="1" applyAlignment="1" applyProtection="1">
      <alignment horizontal="right" vertical="center" wrapText="1"/>
      <protection/>
    </xf>
    <xf numFmtId="49" fontId="11" fillId="0" borderId="24" xfId="0" applyNumberFormat="1" applyFont="1" applyBorder="1" applyAlignment="1" applyProtection="1">
      <alignment vertical="center" wrapText="1"/>
      <protection/>
    </xf>
    <xf numFmtId="2" fontId="11" fillId="0" borderId="24" xfId="0" applyNumberFormat="1" applyFont="1" applyBorder="1" applyAlignment="1" applyProtection="1">
      <alignment horizontal="right" vertical="center"/>
      <protection/>
    </xf>
    <xf numFmtId="49" fontId="15" fillId="33" borderId="27" xfId="0" applyNumberFormat="1" applyFont="1" applyFill="1" applyBorder="1" applyAlignment="1" applyProtection="1">
      <alignment horizontal="center" vertical="center" wrapText="1"/>
      <protection/>
    </xf>
    <xf numFmtId="49" fontId="15" fillId="33" borderId="28" xfId="0" applyNumberFormat="1" applyFont="1" applyFill="1" applyBorder="1" applyAlignment="1" applyProtection="1">
      <alignment horizontal="center" vertical="center" wrapText="1"/>
      <protection/>
    </xf>
    <xf numFmtId="49" fontId="15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right" vertical="center"/>
      <protection/>
    </xf>
    <xf numFmtId="0" fontId="11" fillId="0" borderId="24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15" fillId="33" borderId="25" xfId="0" applyNumberFormat="1" applyFont="1" applyFill="1" applyBorder="1" applyAlignment="1" applyProtection="1">
      <alignment horizontal="center" vertical="center" wrapText="1"/>
      <protection/>
    </xf>
    <xf numFmtId="49" fontId="15" fillId="33" borderId="24" xfId="0" applyNumberFormat="1" applyFont="1" applyFill="1" applyBorder="1" applyAlignment="1" applyProtection="1">
      <alignment horizontal="center" vertical="center" wrapText="1"/>
      <protection/>
    </xf>
    <xf numFmtId="49" fontId="15" fillId="33" borderId="44" xfId="0" applyNumberFormat="1" applyFont="1" applyFill="1" applyBorder="1" applyAlignment="1" applyProtection="1">
      <alignment horizontal="center" vertical="center" wrapText="1"/>
      <protection/>
    </xf>
    <xf numFmtId="49" fontId="15" fillId="33" borderId="24" xfId="0" applyNumberFormat="1" applyFont="1" applyFill="1" applyBorder="1" applyAlignment="1" applyProtection="1">
      <alignment horizontal="center" vertical="center" wrapText="1"/>
      <protection/>
    </xf>
    <xf numFmtId="49" fontId="15" fillId="33" borderId="45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63" applyNumberFormat="1" applyFont="1" applyBorder="1" applyAlignment="1" applyProtection="1">
      <alignment horizontal="left" vertical="center"/>
      <protection locked="0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8" fillId="33" borderId="30" xfId="63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>
      <alignment vertical="center"/>
    </xf>
    <xf numFmtId="0" fontId="18" fillId="0" borderId="37" xfId="63" applyNumberFormat="1" applyFont="1" applyFill="1" applyBorder="1" applyAlignment="1" applyProtection="1">
      <alignment horizontal="left" vertical="center"/>
      <protection locked="0"/>
    </xf>
    <xf numFmtId="0" fontId="19" fillId="34" borderId="10" xfId="0" applyFont="1" applyFill="1" applyBorder="1" applyAlignment="1">
      <alignment horizontal="left" vertical="center" wrapText="1"/>
    </xf>
    <xf numFmtId="0" fontId="18" fillId="0" borderId="37" xfId="63" applyNumberFormat="1" applyFont="1" applyBorder="1" applyAlignment="1" applyProtection="1">
      <alignment horizontal="left" vertical="center"/>
      <protection locked="0"/>
    </xf>
    <xf numFmtId="0" fontId="19" fillId="34" borderId="10" xfId="0" applyFont="1" applyFill="1" applyBorder="1" applyAlignment="1">
      <alignment vertical="center" wrapText="1"/>
    </xf>
    <xf numFmtId="49" fontId="19" fillId="0" borderId="10" xfId="66" applyNumberFormat="1" applyFont="1" applyFill="1" applyBorder="1" applyAlignment="1">
      <alignment horizontal="left" vertical="center"/>
      <protection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33" borderId="37" xfId="63" applyNumberFormat="1" applyFont="1" applyFill="1" applyBorder="1" applyAlignment="1" applyProtection="1">
      <alignment horizontal="left" vertical="center"/>
      <protection locked="0"/>
    </xf>
    <xf numFmtId="49" fontId="15" fillId="33" borderId="46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63" applyNumberFormat="1" applyFont="1" applyFill="1" applyBorder="1" applyAlignment="1" applyProtection="1">
      <alignment horizontal="left" vertical="center" wrapText="1"/>
      <protection locked="0"/>
    </xf>
    <xf numFmtId="0" fontId="69" fillId="0" borderId="10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9" fontId="11" fillId="0" borderId="24" xfId="0" applyNumberFormat="1" applyFont="1" applyBorder="1" applyAlignment="1" applyProtection="1">
      <alignment horizontal="left" vertical="center" wrapText="1"/>
      <protection/>
    </xf>
    <xf numFmtId="2" fontId="11" fillId="0" borderId="25" xfId="0" applyNumberFormat="1" applyFont="1" applyBorder="1" applyAlignment="1" applyProtection="1">
      <alignment horizontal="right" vertical="center"/>
      <protection/>
    </xf>
    <xf numFmtId="0" fontId="16" fillId="0" borderId="37" xfId="0" applyFont="1" applyBorder="1" applyAlignment="1">
      <alignment horizontal="left" vertical="center" shrinkToFit="1"/>
    </xf>
    <xf numFmtId="0" fontId="16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47" xfId="0" applyNumberFormat="1" applyFont="1" applyFill="1" applyBorder="1" applyAlignment="1" applyProtection="1">
      <alignment horizontal="left" vertical="center"/>
      <protection locked="0"/>
    </xf>
    <xf numFmtId="0" fontId="16" fillId="0" borderId="24" xfId="0" applyFont="1" applyBorder="1" applyAlignment="1">
      <alignment horizontal="left" vertical="center" shrinkToFit="1"/>
    </xf>
    <xf numFmtId="0" fontId="47" fillId="0" borderId="35" xfId="0" applyNumberFormat="1" applyFont="1" applyFill="1" applyBorder="1" applyAlignment="1" applyProtection="1">
      <alignment horizontal="left" vertical="center"/>
      <protection locked="0"/>
    </xf>
    <xf numFmtId="0" fontId="16" fillId="0" borderId="39" xfId="0" applyNumberFormat="1" applyFont="1" applyFill="1" applyBorder="1" applyAlignment="1" applyProtection="1">
      <alignment horizontal="left" vertical="center" wrapText="1"/>
      <protection/>
    </xf>
    <xf numFmtId="0" fontId="47" fillId="0" borderId="41" xfId="0" applyNumberFormat="1" applyFont="1" applyFill="1" applyBorder="1" applyAlignment="1" applyProtection="1">
      <alignment horizontal="left" vertical="center"/>
      <protection locked="0"/>
    </xf>
    <xf numFmtId="0" fontId="16" fillId="0" borderId="25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181" fontId="1" fillId="0" borderId="10" xfId="31" applyNumberFormat="1" applyFont="1" applyBorder="1" applyAlignment="1" applyProtection="1">
      <alignment wrapText="1"/>
      <protection hidden="1"/>
    </xf>
    <xf numFmtId="180" fontId="1" fillId="0" borderId="24" xfId="0" applyNumberFormat="1" applyFont="1" applyFill="1" applyBorder="1" applyAlignment="1">
      <alignment/>
    </xf>
    <xf numFmtId="181" fontId="1" fillId="0" borderId="39" xfId="31" applyNumberFormat="1" applyFont="1" applyBorder="1" applyAlignment="1" applyProtection="1">
      <alignment wrapText="1"/>
      <protection hidden="1"/>
    </xf>
    <xf numFmtId="2" fontId="11" fillId="0" borderId="39" xfId="0" applyNumberFormat="1" applyFont="1" applyBorder="1" applyAlignment="1" applyProtection="1">
      <alignment horizontal="right" vertical="center"/>
      <protection/>
    </xf>
    <xf numFmtId="2" fontId="11" fillId="0" borderId="43" xfId="0" applyNumberFormat="1" applyFont="1" applyBorder="1" applyAlignment="1" applyProtection="1">
      <alignment horizontal="right" vertical="center"/>
      <protection/>
    </xf>
    <xf numFmtId="2" fontId="11" fillId="0" borderId="48" xfId="0" applyNumberFormat="1" applyFont="1" applyBorder="1" applyAlignment="1" applyProtection="1">
      <alignment horizontal="right" vertical="center"/>
      <protection/>
    </xf>
    <xf numFmtId="180" fontId="1" fillId="0" borderId="37" xfId="0" applyNumberFormat="1" applyFont="1" applyFill="1" applyBorder="1" applyAlignment="1">
      <alignment/>
    </xf>
    <xf numFmtId="180" fontId="1" fillId="0" borderId="25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2" fontId="11" fillId="0" borderId="4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horizontal="right" vertical="center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180" fontId="11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63" applyNumberFormat="1" applyFont="1" applyBorder="1" applyAlignment="1" applyProtection="1">
      <alignment horizontal="left" vertical="center" wrapText="1"/>
      <protection locked="0"/>
    </xf>
    <xf numFmtId="0" fontId="18" fillId="0" borderId="10" xfId="63" applyNumberFormat="1" applyFont="1" applyFill="1" applyBorder="1" applyAlignment="1" applyProtection="1">
      <alignment horizontal="left" vertical="center" wrapText="1"/>
      <protection locked="0"/>
    </xf>
    <xf numFmtId="180" fontId="11" fillId="0" borderId="10" xfId="0" applyNumberFormat="1" applyFont="1" applyBorder="1" applyAlignment="1" applyProtection="1">
      <alignment horizontal="right" vertical="center" wrapText="1"/>
      <protection/>
    </xf>
    <xf numFmtId="49" fontId="15" fillId="33" borderId="45" xfId="0" applyNumberFormat="1" applyFont="1" applyFill="1" applyBorder="1" applyAlignment="1" applyProtection="1">
      <alignment horizontal="center" vertical="center" wrapText="1"/>
      <protection/>
    </xf>
    <xf numFmtId="49" fontId="15" fillId="33" borderId="50" xfId="0" applyNumberFormat="1" applyFont="1" applyFill="1" applyBorder="1" applyAlignment="1" applyProtection="1">
      <alignment horizontal="center" vertical="center" wrapText="1"/>
      <protection/>
    </xf>
    <xf numFmtId="2" fontId="2" fillId="0" borderId="25" xfId="0" applyNumberFormat="1" applyFont="1" applyBorder="1" applyAlignment="1" applyProtection="1">
      <alignment vertical="center"/>
      <protection/>
    </xf>
    <xf numFmtId="0" fontId="68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49" fontId="23" fillId="0" borderId="0" xfId="0" applyNumberFormat="1" applyFont="1" applyBorder="1" applyAlignment="1" applyProtection="1">
      <alignment horizontal="center" vertical="center" wrapText="1"/>
      <protection/>
    </xf>
    <xf numFmtId="49" fontId="2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49" fontId="16" fillId="33" borderId="23" xfId="0" applyNumberFormat="1" applyFont="1" applyFill="1" applyBorder="1" applyAlignment="1" applyProtection="1">
      <alignment horizontal="right" vertical="center" wrapText="1"/>
      <protection/>
    </xf>
    <xf numFmtId="49" fontId="24" fillId="33" borderId="27" xfId="0" applyNumberFormat="1" applyFont="1" applyFill="1" applyBorder="1" applyAlignment="1" applyProtection="1">
      <alignment horizontal="center" vertical="center" wrapText="1"/>
      <protection/>
    </xf>
    <xf numFmtId="49" fontId="24" fillId="33" borderId="29" xfId="0" applyNumberFormat="1" applyFont="1" applyFill="1" applyBorder="1" applyAlignment="1" applyProtection="1">
      <alignment horizontal="center" vertical="center" wrapText="1"/>
      <protection/>
    </xf>
    <xf numFmtId="49" fontId="24" fillId="33" borderId="24" xfId="0" applyNumberFormat="1" applyFont="1" applyFill="1" applyBorder="1" applyAlignment="1" applyProtection="1">
      <alignment horizontal="center" vertical="center" wrapText="1"/>
      <protection/>
    </xf>
    <xf numFmtId="49" fontId="16" fillId="33" borderId="24" xfId="0" applyNumberFormat="1" applyFont="1" applyFill="1" applyBorder="1" applyAlignment="1" applyProtection="1">
      <alignment horizontal="left" vertical="center" wrapText="1"/>
      <protection/>
    </xf>
    <xf numFmtId="2" fontId="16" fillId="0" borderId="24" xfId="0" applyNumberFormat="1" applyFont="1" applyBorder="1" applyAlignment="1" applyProtection="1">
      <alignment horizontal="right" vertical="center" wrapText="1"/>
      <protection/>
    </xf>
    <xf numFmtId="2" fontId="16" fillId="33" borderId="24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16" fillId="0" borderId="0" xfId="0" applyNumberFormat="1" applyFont="1" applyBorder="1" applyAlignment="1" applyProtection="1">
      <alignment horizontal="right" vertical="center" wrapText="1"/>
      <protection/>
    </xf>
    <xf numFmtId="49" fontId="24" fillId="33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vertical="center" wrapText="1"/>
      <protection/>
    </xf>
    <xf numFmtId="2" fontId="16" fillId="0" borderId="10" xfId="0" applyNumberFormat="1" applyFont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63" applyNumberFormat="1" applyFont="1" applyBorder="1" applyAlignment="1" applyProtection="1">
      <alignment horizontal="left" vertical="center"/>
      <protection locked="0"/>
    </xf>
    <xf numFmtId="49" fontId="18" fillId="33" borderId="10" xfId="63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63" applyNumberFormat="1" applyFont="1" applyFill="1" applyBorder="1" applyAlignment="1" applyProtection="1">
      <alignment horizontal="left" vertical="center"/>
      <protection locked="0"/>
    </xf>
    <xf numFmtId="49" fontId="18" fillId="33" borderId="10" xfId="63" applyNumberFormat="1" applyFont="1" applyFill="1" applyBorder="1" applyAlignment="1" applyProtection="1">
      <alignment horizontal="left" vertical="center"/>
      <protection locked="0"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49" fontId="24" fillId="33" borderId="51" xfId="0" applyNumberFormat="1" applyFont="1" applyFill="1" applyBorder="1" applyAlignment="1" applyProtection="1">
      <alignment horizontal="center" vertical="center" wrapText="1"/>
      <protection/>
    </xf>
    <xf numFmtId="49" fontId="24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49" fontId="18" fillId="0" borderId="10" xfId="63" applyNumberFormat="1" applyFont="1" applyFill="1" applyBorder="1" applyAlignment="1" applyProtection="1">
      <alignment horizontal="left" vertical="center" wrapText="1"/>
      <protection locked="0"/>
    </xf>
    <xf numFmtId="49" fontId="18" fillId="0" borderId="30" xfId="63" applyNumberFormat="1" applyFont="1" applyFill="1" applyBorder="1" applyAlignment="1" applyProtection="1">
      <alignment horizontal="left" vertical="center" wrapText="1"/>
      <protection locked="0"/>
    </xf>
    <xf numFmtId="49" fontId="18" fillId="0" borderId="31" xfId="63" applyNumberFormat="1" applyFont="1" applyFill="1" applyBorder="1" applyAlignment="1" applyProtection="1">
      <alignment horizontal="left" vertical="center" wrapText="1"/>
      <protection locked="0"/>
    </xf>
    <xf numFmtId="49" fontId="18" fillId="0" borderId="52" xfId="63" applyNumberFormat="1" applyFont="1" applyFill="1" applyBorder="1" applyAlignment="1" applyProtection="1">
      <alignment horizontal="left" vertical="center" wrapText="1"/>
      <protection locked="0"/>
    </xf>
    <xf numFmtId="49" fontId="24" fillId="33" borderId="45" xfId="0" applyNumberFormat="1" applyFont="1" applyFill="1" applyBorder="1" applyAlignment="1" applyProtection="1">
      <alignment horizontal="center" vertical="center" wrapText="1"/>
      <protection/>
    </xf>
    <xf numFmtId="49" fontId="24" fillId="33" borderId="5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 wrapText="1"/>
      <protection/>
    </xf>
    <xf numFmtId="49" fontId="16" fillId="33" borderId="0" xfId="0" applyNumberFormat="1" applyFont="1" applyFill="1" applyBorder="1" applyAlignment="1" applyProtection="1">
      <alignment horizontal="righ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 2 16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千位分隔 10 2 2 2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100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92"/>
        <xdr:cNvGrpSpPr>
          <a:grpSpLocks/>
        </xdr:cNvGrpSpPr>
      </xdr:nvGrpSpPr>
      <xdr:grpSpPr>
        <a:xfrm>
          <a:off x="2095500" y="19240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70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69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66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39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38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37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36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34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33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32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91"/>
        <xdr:cNvGrpSpPr>
          <a:grpSpLocks/>
        </xdr:cNvGrpSpPr>
      </xdr:nvGrpSpPr>
      <xdr:grpSpPr>
        <a:xfrm>
          <a:off x="2000250" y="2066925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31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29"/>
        <xdr:cNvGrpSpPr>
          <a:grpSpLocks/>
        </xdr:cNvGrpSpPr>
      </xdr:nvGrpSpPr>
      <xdr:grpSpPr>
        <a:xfrm>
          <a:off x="2028825" y="20002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29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28"/>
        <xdr:cNvGrpSpPr>
          <a:grpSpLocks/>
        </xdr:cNvGrpSpPr>
      </xdr:nvGrpSpPr>
      <xdr:grpSpPr>
        <a:xfrm>
          <a:off x="16954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27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25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23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22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21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20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89"/>
        <xdr:cNvGrpSpPr>
          <a:grpSpLocks noChangeAspect="1"/>
        </xdr:cNvGrpSpPr>
      </xdr:nvGrpSpPr>
      <xdr:grpSpPr>
        <a:xfrm>
          <a:off x="2228850" y="2152650"/>
          <a:ext cx="1114425" cy="9525"/>
          <a:chOff x="0" y="0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19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18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17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17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17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16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15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14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225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4" name="Group 226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223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4" name="Group 224"/>
        <xdr:cNvGrpSpPr>
          <a:grpSpLocks/>
        </xdr:cNvGrpSpPr>
      </xdr:nvGrpSpPr>
      <xdr:grpSpPr>
        <a:xfrm>
          <a:off x="2238375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85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83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81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80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78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0</xdr:rowOff>
    </xdr:from>
    <xdr:to>
      <xdr:col>3</xdr:col>
      <xdr:colOff>1457325</xdr:colOff>
      <xdr:row>7</xdr:row>
      <xdr:rowOff>9525</xdr:rowOff>
    </xdr:to>
    <xdr:grpSp>
      <xdr:nvGrpSpPr>
        <xdr:cNvPr id="1" name="Group 172"/>
        <xdr:cNvGrpSpPr>
          <a:grpSpLocks/>
        </xdr:cNvGrpSpPr>
      </xdr:nvGrpSpPr>
      <xdr:grpSpPr>
        <a:xfrm>
          <a:off x="2228850" y="2152650"/>
          <a:ext cx="1114425" cy="9525"/>
          <a:chOff x="1999753" y="1504123"/>
          <a:chExt cx="998883" cy="51551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4.xm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5.xml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drawing" Target="../drawings/drawing26.xm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27.xm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drawing" Target="../drawings/drawing28.xm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drawing" Target="../drawings/drawing29.xm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drawing" Target="../drawings/drawing30.xm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drawing" Target="../drawings/drawing31.xm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drawing" Target="../drawings/drawing32.xm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drawing" Target="../drawings/drawing33.xm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drawing" Target="../drawings/drawing34.xm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drawing" Target="../drawings/drawing35.xm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drawing" Target="../drawings/drawing36.xml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drawing" Target="../drawings/drawing37.xml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drawing" Target="../drawings/drawing38.xm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drawing" Target="../drawings/drawing3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">
      <selection activeCell="D35" sqref="D35"/>
    </sheetView>
  </sheetViews>
  <sheetFormatPr defaultColWidth="9.140625" defaultRowHeight="12.75" customHeight="1"/>
  <cols>
    <col min="1" max="1" width="35.7109375" style="79" customWidth="1"/>
    <col min="2" max="2" width="21.421875" style="79" customWidth="1"/>
    <col min="3" max="3" width="35.7109375" style="79" customWidth="1"/>
    <col min="4" max="4" width="21.421875" style="79" customWidth="1"/>
    <col min="5" max="6" width="9.140625" style="79" customWidth="1"/>
  </cols>
  <sheetData>
    <row r="1" spans="1:4" s="79" customFormat="1" ht="15" customHeight="1">
      <c r="A1" s="247" t="s">
        <v>0</v>
      </c>
      <c r="B1" s="247"/>
      <c r="C1" s="247"/>
      <c r="D1" s="247"/>
    </row>
    <row r="2" spans="1:5" s="79" customFormat="1" ht="18.75" customHeight="1">
      <c r="A2" s="249" t="s">
        <v>1</v>
      </c>
      <c r="B2" s="250"/>
      <c r="C2" s="250"/>
      <c r="D2" s="250"/>
      <c r="E2" s="251"/>
    </row>
    <row r="3" spans="1:4" s="79" customFormat="1" ht="15" customHeight="1">
      <c r="A3" s="285" t="s">
        <v>2</v>
      </c>
      <c r="B3" s="285"/>
      <c r="C3" s="285"/>
      <c r="D3" s="285"/>
    </row>
    <row r="4" spans="1:4" s="79" customFormat="1" ht="14.25" customHeight="1">
      <c r="A4" s="253" t="s">
        <v>3</v>
      </c>
      <c r="B4" s="254"/>
      <c r="C4" s="253" t="s">
        <v>4</v>
      </c>
      <c r="D4" s="254"/>
    </row>
    <row r="5" spans="1:4" s="79" customFormat="1" ht="14.25" customHeight="1">
      <c r="A5" s="255" t="s">
        <v>5</v>
      </c>
      <c r="B5" s="255" t="s">
        <v>6</v>
      </c>
      <c r="C5" s="255" t="s">
        <v>5</v>
      </c>
      <c r="D5" s="255" t="s">
        <v>6</v>
      </c>
    </row>
    <row r="6" spans="1:4" s="79" customFormat="1" ht="15" customHeight="1">
      <c r="A6" s="256" t="s">
        <v>7</v>
      </c>
      <c r="B6" s="257">
        <f>SUM(B7:B9)</f>
        <v>62155858.55</v>
      </c>
      <c r="C6" s="256" t="s">
        <v>8</v>
      </c>
      <c r="D6" s="257">
        <v>27352956.37</v>
      </c>
    </row>
    <row r="7" spans="1:4" s="79" customFormat="1" ht="15" customHeight="1">
      <c r="A7" s="256" t="s">
        <v>9</v>
      </c>
      <c r="B7" s="257">
        <v>62155858.55</v>
      </c>
      <c r="C7" s="256" t="s">
        <v>10</v>
      </c>
      <c r="D7" s="257">
        <v>735000</v>
      </c>
    </row>
    <row r="8" spans="1:4" s="79" customFormat="1" ht="15" customHeight="1">
      <c r="A8" s="256" t="s">
        <v>11</v>
      </c>
      <c r="B8" s="258"/>
      <c r="C8" s="256" t="s">
        <v>12</v>
      </c>
      <c r="D8" s="257">
        <v>218000</v>
      </c>
    </row>
    <row r="9" spans="1:4" s="79" customFormat="1" ht="15" customHeight="1">
      <c r="A9" s="256" t="s">
        <v>13</v>
      </c>
      <c r="B9" s="257"/>
      <c r="C9" s="256" t="s">
        <v>14</v>
      </c>
      <c r="D9" s="257"/>
    </row>
    <row r="10" spans="1:4" s="79" customFormat="1" ht="15" customHeight="1">
      <c r="A10" s="256" t="s">
        <v>15</v>
      </c>
      <c r="B10" s="258"/>
      <c r="C10" s="256" t="s">
        <v>16</v>
      </c>
      <c r="D10" s="257">
        <v>920000</v>
      </c>
    </row>
    <row r="11" spans="1:4" s="79" customFormat="1" ht="15" customHeight="1">
      <c r="A11" s="256" t="s">
        <v>17</v>
      </c>
      <c r="B11" s="258"/>
      <c r="C11" s="256" t="s">
        <v>18</v>
      </c>
      <c r="D11" s="257">
        <v>6150365</v>
      </c>
    </row>
    <row r="12" spans="1:4" s="79" customFormat="1" ht="15" customHeight="1">
      <c r="A12" s="256" t="s">
        <v>19</v>
      </c>
      <c r="B12" s="258"/>
      <c r="C12" s="256" t="s">
        <v>20</v>
      </c>
      <c r="D12" s="257">
        <v>3929769.42</v>
      </c>
    </row>
    <row r="13" spans="1:4" s="79" customFormat="1" ht="15" customHeight="1">
      <c r="A13" s="256" t="s">
        <v>21</v>
      </c>
      <c r="B13" s="257"/>
      <c r="C13" s="256" t="s">
        <v>22</v>
      </c>
      <c r="D13" s="257">
        <v>622000</v>
      </c>
    </row>
    <row r="14" spans="1:4" s="79" customFormat="1" ht="15" customHeight="1">
      <c r="A14" s="256" t="s">
        <v>23</v>
      </c>
      <c r="B14" s="258"/>
      <c r="C14" s="256" t="s">
        <v>24</v>
      </c>
      <c r="D14" s="257">
        <v>17899392.76</v>
      </c>
    </row>
    <row r="15" spans="1:4" s="79" customFormat="1" ht="15" customHeight="1">
      <c r="A15" s="256" t="s">
        <v>25</v>
      </c>
      <c r="B15" s="258"/>
      <c r="C15" s="256" t="s">
        <v>26</v>
      </c>
      <c r="D15" s="257">
        <v>6741775</v>
      </c>
    </row>
    <row r="16" spans="2:4" s="79" customFormat="1" ht="15" customHeight="1">
      <c r="B16" s="258"/>
      <c r="C16" s="256" t="s">
        <v>27</v>
      </c>
      <c r="D16" s="257"/>
    </row>
    <row r="17" spans="1:4" s="79" customFormat="1" ht="15" customHeight="1">
      <c r="A17" s="256"/>
      <c r="B17" s="258"/>
      <c r="C17" s="256" t="s">
        <v>28</v>
      </c>
      <c r="D17" s="257"/>
    </row>
    <row r="18" spans="1:4" s="79" customFormat="1" ht="15" customHeight="1">
      <c r="A18" s="256"/>
      <c r="B18" s="258"/>
      <c r="C18" s="256" t="s">
        <v>29</v>
      </c>
      <c r="D18" s="257"/>
    </row>
    <row r="19" spans="1:4" s="79" customFormat="1" ht="15" customHeight="1">
      <c r="A19" s="256"/>
      <c r="B19" s="258"/>
      <c r="C19" s="256" t="s">
        <v>30</v>
      </c>
      <c r="D19" s="257"/>
    </row>
    <row r="20" spans="1:4" s="79" customFormat="1" ht="15" customHeight="1">
      <c r="A20" s="256"/>
      <c r="B20" s="258"/>
      <c r="C20" s="256" t="s">
        <v>31</v>
      </c>
      <c r="D20" s="257"/>
    </row>
    <row r="21" spans="1:4" s="79" customFormat="1" ht="15" customHeight="1">
      <c r="A21" s="256"/>
      <c r="B21" s="258"/>
      <c r="C21" s="256" t="s">
        <v>32</v>
      </c>
      <c r="D21" s="257"/>
    </row>
    <row r="22" spans="1:4" s="79" customFormat="1" ht="15" customHeight="1">
      <c r="A22" s="256"/>
      <c r="B22" s="258"/>
      <c r="C22" s="256" t="s">
        <v>33</v>
      </c>
      <c r="D22" s="257">
        <v>400000</v>
      </c>
    </row>
    <row r="23" spans="1:4" s="79" customFormat="1" ht="15" customHeight="1">
      <c r="A23" s="256"/>
      <c r="B23" s="258"/>
      <c r="C23" s="256" t="s">
        <v>34</v>
      </c>
      <c r="D23" s="257"/>
    </row>
    <row r="24" spans="1:4" s="79" customFormat="1" ht="15" customHeight="1">
      <c r="A24" s="256"/>
      <c r="B24" s="258"/>
      <c r="C24" s="256" t="s">
        <v>35</v>
      </c>
      <c r="D24" s="257"/>
    </row>
    <row r="25" spans="1:4" s="79" customFormat="1" ht="15" customHeight="1">
      <c r="A25" s="256"/>
      <c r="B25" s="258"/>
      <c r="C25" s="256" t="s">
        <v>36</v>
      </c>
      <c r="D25" s="257">
        <v>400000</v>
      </c>
    </row>
    <row r="26" spans="1:4" s="79" customFormat="1" ht="15" customHeight="1">
      <c r="A26" s="256"/>
      <c r="B26" s="258"/>
      <c r="C26" s="256" t="s">
        <v>37</v>
      </c>
      <c r="D26" s="257"/>
    </row>
    <row r="27" spans="1:4" s="79" customFormat="1" ht="15" customHeight="1">
      <c r="A27" s="256"/>
      <c r="B27" s="258"/>
      <c r="C27" s="256" t="s">
        <v>38</v>
      </c>
      <c r="D27" s="257"/>
    </row>
    <row r="28" spans="1:4" s="79" customFormat="1" ht="15" customHeight="1">
      <c r="A28" s="256"/>
      <c r="B28" s="258"/>
      <c r="C28" s="256" t="s">
        <v>39</v>
      </c>
      <c r="D28" s="257"/>
    </row>
    <row r="29" spans="1:4" s="79" customFormat="1" ht="15" customHeight="1">
      <c r="A29" s="256"/>
      <c r="B29" s="258"/>
      <c r="C29" s="256" t="s">
        <v>40</v>
      </c>
      <c r="D29" s="257"/>
    </row>
    <row r="30" spans="1:4" s="79" customFormat="1" ht="15" customHeight="1">
      <c r="A30" s="256"/>
      <c r="B30" s="258"/>
      <c r="C30" s="256" t="s">
        <v>41</v>
      </c>
      <c r="D30" s="257"/>
    </row>
    <row r="31" spans="1:4" s="79" customFormat="1" ht="15" customHeight="1">
      <c r="A31" s="256" t="s">
        <v>42</v>
      </c>
      <c r="B31" s="257">
        <f>SUM(B6)</f>
        <v>62155858.55</v>
      </c>
      <c r="C31" s="256" t="s">
        <v>43</v>
      </c>
      <c r="D31" s="257">
        <f>SUM(D6:D30)</f>
        <v>65369258.55000001</v>
      </c>
    </row>
    <row r="32" spans="1:4" s="79" customFormat="1" ht="15" customHeight="1">
      <c r="A32" s="256" t="s">
        <v>44</v>
      </c>
      <c r="B32" s="257"/>
      <c r="C32" s="256" t="s">
        <v>45</v>
      </c>
      <c r="D32" s="257"/>
    </row>
    <row r="33" spans="1:4" s="79" customFormat="1" ht="15" customHeight="1">
      <c r="A33" s="256" t="s">
        <v>46</v>
      </c>
      <c r="B33" s="258"/>
      <c r="D33" s="258"/>
    </row>
    <row r="34" spans="1:4" s="79" customFormat="1" ht="15" customHeight="1">
      <c r="A34" s="256" t="s">
        <v>47</v>
      </c>
      <c r="B34" s="257">
        <v>3213400</v>
      </c>
      <c r="C34" s="256"/>
      <c r="D34" s="258"/>
    </row>
    <row r="35" spans="1:4" s="79" customFormat="1" ht="15" customHeight="1">
      <c r="A35" s="256" t="s">
        <v>48</v>
      </c>
      <c r="B35" s="257">
        <f>B31+B34</f>
        <v>65369258.55</v>
      </c>
      <c r="C35" s="256" t="s">
        <v>49</v>
      </c>
      <c r="D35" s="257">
        <v>65369258.55</v>
      </c>
    </row>
    <row r="36" spans="1:3" s="79" customFormat="1" ht="15" customHeight="1">
      <c r="A36" s="234"/>
      <c r="C36" s="234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showGridLines="0" workbookViewId="0" topLeftCell="A1">
      <selection activeCell="B6" sqref="B6:D6"/>
    </sheetView>
  </sheetViews>
  <sheetFormatPr defaultColWidth="9.140625" defaultRowHeight="12.75" customHeight="1"/>
  <cols>
    <col min="1" max="1" width="42.8515625" style="79" customWidth="1"/>
    <col min="2" max="2" width="27.7109375" style="79" customWidth="1"/>
    <col min="3" max="3" width="45.28125" style="79" customWidth="1"/>
    <col min="4" max="4" width="66.8515625" style="79" customWidth="1"/>
    <col min="5" max="5" width="57.140625" style="79" customWidth="1"/>
    <col min="6" max="114" width="14.28125" style="79" customWidth="1"/>
    <col min="115" max="16384" width="9.140625" style="79" customWidth="1"/>
  </cols>
  <sheetData>
    <row r="1" spans="1:256" ht="15" customHeight="1">
      <c r="A1" s="95" t="s">
        <v>439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  <c r="IT1" s="182"/>
      <c r="IU1" s="182"/>
      <c r="IV1" s="182"/>
    </row>
    <row r="2" spans="1:256" s="187" customFormat="1" ht="18.75" customHeight="1">
      <c r="A2" s="96" t="s">
        <v>440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  <c r="IR2" s="188"/>
      <c r="IS2" s="188"/>
      <c r="IT2" s="188"/>
      <c r="IU2" s="188"/>
      <c r="IV2" s="188"/>
    </row>
    <row r="3" spans="1:256" ht="15" customHeight="1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  <c r="IU3" s="182"/>
      <c r="IV3" s="182"/>
    </row>
    <row r="4" spans="1:114" ht="15" customHeight="1">
      <c r="A4" s="98" t="s">
        <v>52</v>
      </c>
      <c r="B4" s="98" t="s">
        <v>237</v>
      </c>
      <c r="C4" s="98"/>
      <c r="D4" s="98"/>
      <c r="E4" s="98" t="s">
        <v>342</v>
      </c>
      <c r="F4" s="98" t="s">
        <v>53</v>
      </c>
      <c r="G4" s="98" t="s">
        <v>245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 t="s">
        <v>246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 t="s">
        <v>247</v>
      </c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 t="s">
        <v>248</v>
      </c>
      <c r="BK4" s="98"/>
      <c r="BL4" s="98"/>
      <c r="BM4" s="98"/>
      <c r="BN4" s="98"/>
      <c r="BO4" s="98" t="s">
        <v>249</v>
      </c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 t="s">
        <v>250</v>
      </c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 t="s">
        <v>251</v>
      </c>
      <c r="CT4" s="98"/>
      <c r="CU4" s="98"/>
      <c r="CV4" s="98" t="s">
        <v>252</v>
      </c>
      <c r="CW4" s="98"/>
      <c r="CX4" s="98"/>
      <c r="CY4" s="98"/>
      <c r="CZ4" s="98"/>
      <c r="DA4" s="98"/>
      <c r="DB4" s="179" t="s">
        <v>253</v>
      </c>
      <c r="DC4" s="180"/>
      <c r="DD4" s="180"/>
      <c r="DE4" s="181"/>
      <c r="DF4" s="98" t="s">
        <v>81</v>
      </c>
      <c r="DG4" s="98"/>
      <c r="DH4" s="98"/>
      <c r="DI4" s="98"/>
      <c r="DJ4" s="98"/>
    </row>
    <row r="5" spans="1:114" ht="48.75" customHeight="1">
      <c r="A5" s="98" t="s">
        <v>52</v>
      </c>
      <c r="B5" s="98" t="s">
        <v>88</v>
      </c>
      <c r="C5" s="98" t="s">
        <v>89</v>
      </c>
      <c r="D5" s="98" t="s">
        <v>90</v>
      </c>
      <c r="E5" s="98" t="s">
        <v>342</v>
      </c>
      <c r="F5" s="98" t="s">
        <v>53</v>
      </c>
      <c r="G5" s="98" t="s">
        <v>238</v>
      </c>
      <c r="H5" s="98" t="s">
        <v>254</v>
      </c>
      <c r="I5" s="98" t="s">
        <v>255</v>
      </c>
      <c r="J5" s="98" t="s">
        <v>256</v>
      </c>
      <c r="K5" s="98" t="s">
        <v>257</v>
      </c>
      <c r="L5" s="98" t="s">
        <v>258</v>
      </c>
      <c r="M5" s="98" t="s">
        <v>259</v>
      </c>
      <c r="N5" s="98" t="s">
        <v>260</v>
      </c>
      <c r="O5" s="98" t="s">
        <v>261</v>
      </c>
      <c r="P5" s="98" t="s">
        <v>262</v>
      </c>
      <c r="Q5" s="98" t="s">
        <v>263</v>
      </c>
      <c r="R5" s="98" t="s">
        <v>264</v>
      </c>
      <c r="S5" s="98" t="s">
        <v>265</v>
      </c>
      <c r="T5" s="98" t="s">
        <v>266</v>
      </c>
      <c r="U5" s="98" t="s">
        <v>238</v>
      </c>
      <c r="V5" s="98" t="s">
        <v>267</v>
      </c>
      <c r="W5" s="98" t="s">
        <v>268</v>
      </c>
      <c r="X5" s="98" t="s">
        <v>269</v>
      </c>
      <c r="Y5" s="98" t="s">
        <v>270</v>
      </c>
      <c r="Z5" s="98" t="s">
        <v>271</v>
      </c>
      <c r="AA5" s="98" t="s">
        <v>272</v>
      </c>
      <c r="AB5" s="98" t="s">
        <v>273</v>
      </c>
      <c r="AC5" s="98" t="s">
        <v>274</v>
      </c>
      <c r="AD5" s="98" t="s">
        <v>275</v>
      </c>
      <c r="AE5" s="98" t="s">
        <v>276</v>
      </c>
      <c r="AF5" s="98" t="s">
        <v>277</v>
      </c>
      <c r="AG5" s="98" t="s">
        <v>278</v>
      </c>
      <c r="AH5" s="98" t="s">
        <v>279</v>
      </c>
      <c r="AI5" s="98" t="s">
        <v>280</v>
      </c>
      <c r="AJ5" s="98" t="s">
        <v>281</v>
      </c>
      <c r="AK5" s="98" t="s">
        <v>282</v>
      </c>
      <c r="AL5" s="98" t="s">
        <v>283</v>
      </c>
      <c r="AM5" s="98" t="s">
        <v>284</v>
      </c>
      <c r="AN5" s="98" t="s">
        <v>285</v>
      </c>
      <c r="AO5" s="98" t="s">
        <v>286</v>
      </c>
      <c r="AP5" s="98" t="s">
        <v>287</v>
      </c>
      <c r="AQ5" s="98" t="s">
        <v>288</v>
      </c>
      <c r="AR5" s="98" t="s">
        <v>289</v>
      </c>
      <c r="AS5" s="98" t="s">
        <v>290</v>
      </c>
      <c r="AT5" s="98" t="s">
        <v>291</v>
      </c>
      <c r="AU5" s="98" t="s">
        <v>292</v>
      </c>
      <c r="AV5" s="98" t="s">
        <v>293</v>
      </c>
      <c r="AW5" s="98" t="s">
        <v>238</v>
      </c>
      <c r="AX5" s="98" t="s">
        <v>294</v>
      </c>
      <c r="AY5" s="98" t="s">
        <v>295</v>
      </c>
      <c r="AZ5" s="98" t="s">
        <v>296</v>
      </c>
      <c r="BA5" s="98" t="s">
        <v>297</v>
      </c>
      <c r="BB5" s="98" t="s">
        <v>298</v>
      </c>
      <c r="BC5" s="98" t="s">
        <v>299</v>
      </c>
      <c r="BD5" s="98" t="s">
        <v>300</v>
      </c>
      <c r="BE5" s="98" t="s">
        <v>301</v>
      </c>
      <c r="BF5" s="98" t="s">
        <v>302</v>
      </c>
      <c r="BG5" s="98" t="s">
        <v>303</v>
      </c>
      <c r="BH5" s="98" t="s">
        <v>304</v>
      </c>
      <c r="BI5" s="98" t="s">
        <v>305</v>
      </c>
      <c r="BJ5" s="98" t="s">
        <v>238</v>
      </c>
      <c r="BK5" s="98" t="s">
        <v>306</v>
      </c>
      <c r="BL5" s="98" t="s">
        <v>307</v>
      </c>
      <c r="BM5" s="98" t="s">
        <v>308</v>
      </c>
      <c r="BN5" s="98" t="s">
        <v>309</v>
      </c>
      <c r="BO5" s="98" t="s">
        <v>238</v>
      </c>
      <c r="BP5" s="98" t="s">
        <v>310</v>
      </c>
      <c r="BQ5" s="98" t="s">
        <v>311</v>
      </c>
      <c r="BR5" s="98" t="s">
        <v>312</v>
      </c>
      <c r="BS5" s="98" t="s">
        <v>313</v>
      </c>
      <c r="BT5" s="98" t="s">
        <v>314</v>
      </c>
      <c r="BU5" s="98" t="s">
        <v>315</v>
      </c>
      <c r="BV5" s="98" t="s">
        <v>316</v>
      </c>
      <c r="BW5" s="98" t="s">
        <v>317</v>
      </c>
      <c r="BX5" s="98" t="s">
        <v>318</v>
      </c>
      <c r="BY5" s="98" t="s">
        <v>319</v>
      </c>
      <c r="BZ5" s="98" t="s">
        <v>320</v>
      </c>
      <c r="CA5" s="98" t="s">
        <v>321</v>
      </c>
      <c r="CB5" s="98" t="s">
        <v>238</v>
      </c>
      <c r="CC5" s="98" t="s">
        <v>310</v>
      </c>
      <c r="CD5" s="98" t="s">
        <v>311</v>
      </c>
      <c r="CE5" s="98" t="s">
        <v>312</v>
      </c>
      <c r="CF5" s="98" t="s">
        <v>313</v>
      </c>
      <c r="CG5" s="98" t="s">
        <v>314</v>
      </c>
      <c r="CH5" s="98" t="s">
        <v>315</v>
      </c>
      <c r="CI5" s="98" t="s">
        <v>316</v>
      </c>
      <c r="CJ5" s="98" t="s">
        <v>322</v>
      </c>
      <c r="CK5" s="98" t="s">
        <v>323</v>
      </c>
      <c r="CL5" s="98" t="s">
        <v>324</v>
      </c>
      <c r="CM5" s="98" t="s">
        <v>325</v>
      </c>
      <c r="CN5" s="98" t="s">
        <v>317</v>
      </c>
      <c r="CO5" s="98" t="s">
        <v>318</v>
      </c>
      <c r="CP5" s="98" t="s">
        <v>319</v>
      </c>
      <c r="CQ5" s="98" t="s">
        <v>320</v>
      </c>
      <c r="CR5" s="98" t="s">
        <v>326</v>
      </c>
      <c r="CS5" s="98" t="s">
        <v>238</v>
      </c>
      <c r="CT5" s="98" t="s">
        <v>327</v>
      </c>
      <c r="CU5" s="98" t="s">
        <v>328</v>
      </c>
      <c r="CV5" s="98" t="s">
        <v>238</v>
      </c>
      <c r="CW5" s="98" t="s">
        <v>327</v>
      </c>
      <c r="CX5" s="98" t="s">
        <v>329</v>
      </c>
      <c r="CY5" s="98" t="s">
        <v>330</v>
      </c>
      <c r="CZ5" s="98" t="s">
        <v>331</v>
      </c>
      <c r="DA5" s="98" t="s">
        <v>328</v>
      </c>
      <c r="DB5" s="98" t="s">
        <v>238</v>
      </c>
      <c r="DC5" s="98" t="s">
        <v>332</v>
      </c>
      <c r="DD5" s="98" t="s">
        <v>333</v>
      </c>
      <c r="DE5" s="98" t="s">
        <v>334</v>
      </c>
      <c r="DF5" s="98" t="s">
        <v>238</v>
      </c>
      <c r="DG5" s="98" t="s">
        <v>335</v>
      </c>
      <c r="DH5" s="98" t="s">
        <v>336</v>
      </c>
      <c r="DI5" s="98" t="s">
        <v>337</v>
      </c>
      <c r="DJ5" s="98" t="s">
        <v>81</v>
      </c>
    </row>
    <row r="6" spans="1:114" s="105" customFormat="1" ht="30" customHeight="1">
      <c r="A6" s="177" t="s">
        <v>71</v>
      </c>
      <c r="B6" s="117" t="s">
        <v>103</v>
      </c>
      <c r="C6" s="118" t="s">
        <v>218</v>
      </c>
      <c r="D6" s="118" t="s">
        <v>219</v>
      </c>
      <c r="E6" s="119" t="s">
        <v>441</v>
      </c>
      <c r="F6" s="178">
        <f>G6+U6+AW6+BJ6+BO6+CB6+CS6+CV6+DB6+DF6</f>
        <v>3213400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>
        <f>SUM(BP6:CA6)</f>
        <v>3213400</v>
      </c>
      <c r="BP6" s="178"/>
      <c r="BQ6" s="178"/>
      <c r="BR6" s="178"/>
      <c r="BS6" s="110">
        <v>3213400</v>
      </c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10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28.57421875" style="79" customWidth="1"/>
    <col min="2" max="4" width="5.00390625" style="79" customWidth="1"/>
    <col min="5" max="10" width="13.57421875" style="79" customWidth="1"/>
    <col min="11" max="11" width="9.140625" style="79" customWidth="1"/>
  </cols>
  <sheetData>
    <row r="1" spans="1:10" s="79" customFormat="1" ht="15" customHeight="1">
      <c r="A1" s="95" t="s">
        <v>442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79" customFormat="1" ht="18.75" customHeight="1">
      <c r="A2" s="184" t="s">
        <v>443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79" customFormat="1" ht="15" customHeight="1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79" customFormat="1" ht="26.25" customHeight="1">
      <c r="A4" s="108" t="s">
        <v>52</v>
      </c>
      <c r="B4" s="108" t="s">
        <v>237</v>
      </c>
      <c r="C4" s="108"/>
      <c r="D4" s="108"/>
      <c r="E4" s="108" t="s">
        <v>53</v>
      </c>
      <c r="F4" s="108" t="s">
        <v>91</v>
      </c>
      <c r="G4" s="108"/>
      <c r="H4" s="108"/>
      <c r="I4" s="108" t="s">
        <v>92</v>
      </c>
      <c r="J4" s="108"/>
    </row>
    <row r="5" spans="1:10" s="79" customFormat="1" ht="45" customHeight="1">
      <c r="A5" s="108" t="s">
        <v>64</v>
      </c>
      <c r="B5" s="108" t="s">
        <v>88</v>
      </c>
      <c r="C5" s="108" t="s">
        <v>89</v>
      </c>
      <c r="D5" s="108" t="s">
        <v>90</v>
      </c>
      <c r="E5" s="108" t="s">
        <v>53</v>
      </c>
      <c r="F5" s="108" t="s">
        <v>238</v>
      </c>
      <c r="G5" s="108" t="s">
        <v>239</v>
      </c>
      <c r="H5" s="108" t="s">
        <v>240</v>
      </c>
      <c r="I5" s="108" t="s">
        <v>238</v>
      </c>
      <c r="J5" s="108" t="s">
        <v>241</v>
      </c>
    </row>
    <row r="6" spans="1:10" s="105" customFormat="1" ht="30" customHeight="1">
      <c r="A6" s="186"/>
      <c r="B6" s="186"/>
      <c r="C6" s="186"/>
      <c r="D6" s="186"/>
      <c r="E6" s="110"/>
      <c r="F6" s="110"/>
      <c r="G6" s="110"/>
      <c r="H6" s="110"/>
      <c r="I6" s="110"/>
      <c r="J6" s="110"/>
    </row>
    <row r="7" ht="12.75" customHeight="1">
      <c r="A7" s="111" t="s">
        <v>444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workbookViewId="0" topLeftCell="A1">
      <selection activeCell="A12" sqref="A12"/>
    </sheetView>
  </sheetViews>
  <sheetFormatPr defaultColWidth="9.140625" defaultRowHeight="12.75" customHeight="1"/>
  <cols>
    <col min="1" max="1" width="42.8515625" style="79" customWidth="1"/>
    <col min="2" max="4" width="5.00390625" style="79" customWidth="1"/>
    <col min="5" max="5" width="57.140625" style="79" customWidth="1"/>
    <col min="6" max="114" width="14.28125" style="79" customWidth="1"/>
    <col min="115" max="16384" width="9.140625" style="79" customWidth="1"/>
  </cols>
  <sheetData>
    <row r="1" spans="1:256" ht="15" customHeight="1">
      <c r="A1" s="95" t="s">
        <v>445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  <c r="IT1" s="182"/>
      <c r="IU1" s="182"/>
      <c r="IV1" s="182"/>
    </row>
    <row r="2" spans="1:256" ht="18.75" customHeight="1">
      <c r="A2" s="96" t="s">
        <v>446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  <c r="IN2" s="183"/>
      <c r="IO2" s="183"/>
      <c r="IP2" s="183"/>
      <c r="IQ2" s="183"/>
      <c r="IR2" s="183"/>
      <c r="IS2" s="183"/>
      <c r="IT2" s="183"/>
      <c r="IU2" s="183"/>
      <c r="IV2" s="183"/>
    </row>
    <row r="3" spans="1:256" ht="15" customHeight="1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  <c r="IU3" s="182"/>
      <c r="IV3" s="182"/>
    </row>
    <row r="4" spans="1:114" ht="15" customHeight="1">
      <c r="A4" s="98" t="s">
        <v>52</v>
      </c>
      <c r="B4" s="98" t="s">
        <v>237</v>
      </c>
      <c r="C4" s="98"/>
      <c r="D4" s="98"/>
      <c r="E4" s="98" t="s">
        <v>342</v>
      </c>
      <c r="F4" s="98" t="s">
        <v>53</v>
      </c>
      <c r="G4" s="98" t="s">
        <v>245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 t="s">
        <v>246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 t="s">
        <v>247</v>
      </c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 t="s">
        <v>248</v>
      </c>
      <c r="BK4" s="98"/>
      <c r="BL4" s="98"/>
      <c r="BM4" s="98"/>
      <c r="BN4" s="98"/>
      <c r="BO4" s="98" t="s">
        <v>249</v>
      </c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 t="s">
        <v>250</v>
      </c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 t="s">
        <v>251</v>
      </c>
      <c r="CT4" s="98"/>
      <c r="CU4" s="98"/>
      <c r="CV4" s="98" t="s">
        <v>252</v>
      </c>
      <c r="CW4" s="98"/>
      <c r="CX4" s="98"/>
      <c r="CY4" s="98"/>
      <c r="CZ4" s="98"/>
      <c r="DA4" s="98"/>
      <c r="DB4" s="179" t="s">
        <v>253</v>
      </c>
      <c r="DC4" s="180"/>
      <c r="DD4" s="180"/>
      <c r="DE4" s="181"/>
      <c r="DF4" s="98" t="s">
        <v>81</v>
      </c>
      <c r="DG4" s="98"/>
      <c r="DH4" s="98"/>
      <c r="DI4" s="98"/>
      <c r="DJ4" s="98"/>
    </row>
    <row r="5" spans="1:114" ht="48.75" customHeight="1">
      <c r="A5" s="98" t="s">
        <v>52</v>
      </c>
      <c r="B5" s="98" t="s">
        <v>88</v>
      </c>
      <c r="C5" s="98" t="s">
        <v>89</v>
      </c>
      <c r="D5" s="98" t="s">
        <v>90</v>
      </c>
      <c r="E5" s="98" t="s">
        <v>342</v>
      </c>
      <c r="F5" s="98" t="s">
        <v>53</v>
      </c>
      <c r="G5" s="98" t="s">
        <v>238</v>
      </c>
      <c r="H5" s="98" t="s">
        <v>254</v>
      </c>
      <c r="I5" s="98" t="s">
        <v>255</v>
      </c>
      <c r="J5" s="98" t="s">
        <v>256</v>
      </c>
      <c r="K5" s="98" t="s">
        <v>257</v>
      </c>
      <c r="L5" s="98" t="s">
        <v>258</v>
      </c>
      <c r="M5" s="98" t="s">
        <v>259</v>
      </c>
      <c r="N5" s="98" t="s">
        <v>260</v>
      </c>
      <c r="O5" s="98" t="s">
        <v>261</v>
      </c>
      <c r="P5" s="98" t="s">
        <v>262</v>
      </c>
      <c r="Q5" s="98" t="s">
        <v>263</v>
      </c>
      <c r="R5" s="98" t="s">
        <v>264</v>
      </c>
      <c r="S5" s="98" t="s">
        <v>265</v>
      </c>
      <c r="T5" s="98" t="s">
        <v>266</v>
      </c>
      <c r="U5" s="98" t="s">
        <v>238</v>
      </c>
      <c r="V5" s="98" t="s">
        <v>267</v>
      </c>
      <c r="W5" s="98" t="s">
        <v>268</v>
      </c>
      <c r="X5" s="98" t="s">
        <v>269</v>
      </c>
      <c r="Y5" s="98" t="s">
        <v>270</v>
      </c>
      <c r="Z5" s="98" t="s">
        <v>271</v>
      </c>
      <c r="AA5" s="98" t="s">
        <v>272</v>
      </c>
      <c r="AB5" s="98" t="s">
        <v>273</v>
      </c>
      <c r="AC5" s="98" t="s">
        <v>274</v>
      </c>
      <c r="AD5" s="98" t="s">
        <v>275</v>
      </c>
      <c r="AE5" s="98" t="s">
        <v>276</v>
      </c>
      <c r="AF5" s="98" t="s">
        <v>277</v>
      </c>
      <c r="AG5" s="98" t="s">
        <v>278</v>
      </c>
      <c r="AH5" s="98" t="s">
        <v>279</v>
      </c>
      <c r="AI5" s="98" t="s">
        <v>280</v>
      </c>
      <c r="AJ5" s="98" t="s">
        <v>281</v>
      </c>
      <c r="AK5" s="98" t="s">
        <v>282</v>
      </c>
      <c r="AL5" s="98" t="s">
        <v>283</v>
      </c>
      <c r="AM5" s="98" t="s">
        <v>284</v>
      </c>
      <c r="AN5" s="98" t="s">
        <v>285</v>
      </c>
      <c r="AO5" s="98" t="s">
        <v>286</v>
      </c>
      <c r="AP5" s="98" t="s">
        <v>287</v>
      </c>
      <c r="AQ5" s="98" t="s">
        <v>288</v>
      </c>
      <c r="AR5" s="98" t="s">
        <v>289</v>
      </c>
      <c r="AS5" s="98" t="s">
        <v>290</v>
      </c>
      <c r="AT5" s="98" t="s">
        <v>291</v>
      </c>
      <c r="AU5" s="98" t="s">
        <v>292</v>
      </c>
      <c r="AV5" s="98" t="s">
        <v>293</v>
      </c>
      <c r="AW5" s="98" t="s">
        <v>238</v>
      </c>
      <c r="AX5" s="98" t="s">
        <v>294</v>
      </c>
      <c r="AY5" s="98" t="s">
        <v>295</v>
      </c>
      <c r="AZ5" s="98" t="s">
        <v>296</v>
      </c>
      <c r="BA5" s="98" t="s">
        <v>297</v>
      </c>
      <c r="BB5" s="98" t="s">
        <v>298</v>
      </c>
      <c r="BC5" s="98" t="s">
        <v>299</v>
      </c>
      <c r="BD5" s="98" t="s">
        <v>300</v>
      </c>
      <c r="BE5" s="98" t="s">
        <v>301</v>
      </c>
      <c r="BF5" s="98" t="s">
        <v>302</v>
      </c>
      <c r="BG5" s="98" t="s">
        <v>303</v>
      </c>
      <c r="BH5" s="98" t="s">
        <v>304</v>
      </c>
      <c r="BI5" s="98" t="s">
        <v>305</v>
      </c>
      <c r="BJ5" s="98" t="s">
        <v>238</v>
      </c>
      <c r="BK5" s="98" t="s">
        <v>306</v>
      </c>
      <c r="BL5" s="98" t="s">
        <v>307</v>
      </c>
      <c r="BM5" s="98" t="s">
        <v>308</v>
      </c>
      <c r="BN5" s="98" t="s">
        <v>309</v>
      </c>
      <c r="BO5" s="98" t="s">
        <v>238</v>
      </c>
      <c r="BP5" s="98" t="s">
        <v>310</v>
      </c>
      <c r="BQ5" s="98" t="s">
        <v>311</v>
      </c>
      <c r="BR5" s="98" t="s">
        <v>312</v>
      </c>
      <c r="BS5" s="98" t="s">
        <v>313</v>
      </c>
      <c r="BT5" s="98" t="s">
        <v>314</v>
      </c>
      <c r="BU5" s="98" t="s">
        <v>315</v>
      </c>
      <c r="BV5" s="98" t="s">
        <v>316</v>
      </c>
      <c r="BW5" s="98" t="s">
        <v>317</v>
      </c>
      <c r="BX5" s="98" t="s">
        <v>318</v>
      </c>
      <c r="BY5" s="98" t="s">
        <v>319</v>
      </c>
      <c r="BZ5" s="98" t="s">
        <v>320</v>
      </c>
      <c r="CA5" s="98" t="s">
        <v>321</v>
      </c>
      <c r="CB5" s="98" t="s">
        <v>238</v>
      </c>
      <c r="CC5" s="98" t="s">
        <v>310</v>
      </c>
      <c r="CD5" s="98" t="s">
        <v>311</v>
      </c>
      <c r="CE5" s="98" t="s">
        <v>312</v>
      </c>
      <c r="CF5" s="98" t="s">
        <v>313</v>
      </c>
      <c r="CG5" s="98" t="s">
        <v>314</v>
      </c>
      <c r="CH5" s="98" t="s">
        <v>315</v>
      </c>
      <c r="CI5" s="98" t="s">
        <v>316</v>
      </c>
      <c r="CJ5" s="98" t="s">
        <v>322</v>
      </c>
      <c r="CK5" s="98" t="s">
        <v>323</v>
      </c>
      <c r="CL5" s="98" t="s">
        <v>324</v>
      </c>
      <c r="CM5" s="98" t="s">
        <v>325</v>
      </c>
      <c r="CN5" s="98" t="s">
        <v>317</v>
      </c>
      <c r="CO5" s="98" t="s">
        <v>318</v>
      </c>
      <c r="CP5" s="98" t="s">
        <v>319</v>
      </c>
      <c r="CQ5" s="98" t="s">
        <v>320</v>
      </c>
      <c r="CR5" s="98" t="s">
        <v>326</v>
      </c>
      <c r="CS5" s="98" t="s">
        <v>238</v>
      </c>
      <c r="CT5" s="98" t="s">
        <v>327</v>
      </c>
      <c r="CU5" s="98" t="s">
        <v>328</v>
      </c>
      <c r="CV5" s="98" t="s">
        <v>238</v>
      </c>
      <c r="CW5" s="98" t="s">
        <v>327</v>
      </c>
      <c r="CX5" s="98" t="s">
        <v>329</v>
      </c>
      <c r="CY5" s="98" t="s">
        <v>330</v>
      </c>
      <c r="CZ5" s="98" t="s">
        <v>331</v>
      </c>
      <c r="DA5" s="98" t="s">
        <v>328</v>
      </c>
      <c r="DB5" s="98" t="s">
        <v>238</v>
      </c>
      <c r="DC5" s="98" t="s">
        <v>332</v>
      </c>
      <c r="DD5" s="98" t="s">
        <v>333</v>
      </c>
      <c r="DE5" s="98" t="s">
        <v>334</v>
      </c>
      <c r="DF5" s="98" t="s">
        <v>238</v>
      </c>
      <c r="DG5" s="98" t="s">
        <v>335</v>
      </c>
      <c r="DH5" s="98" t="s">
        <v>336</v>
      </c>
      <c r="DI5" s="98" t="s">
        <v>337</v>
      </c>
      <c r="DJ5" s="98" t="s">
        <v>81</v>
      </c>
    </row>
    <row r="6" spans="1:114" s="105" customFormat="1" ht="30" customHeight="1">
      <c r="A6" s="177"/>
      <c r="B6" s="177"/>
      <c r="C6" s="177"/>
      <c r="D6" s="177"/>
      <c r="E6" s="177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</row>
    <row r="7" ht="12.75" customHeight="1">
      <c r="A7" s="111" t="s">
        <v>444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3"/>
  <sheetViews>
    <sheetView showGridLines="0" workbookViewId="0" topLeftCell="A1">
      <selection activeCell="D7" sqref="D7:D13"/>
    </sheetView>
  </sheetViews>
  <sheetFormatPr defaultColWidth="9.140625" defaultRowHeight="12.75" customHeight="1"/>
  <cols>
    <col min="1" max="1" width="25.57421875" style="79" customWidth="1"/>
    <col min="2" max="2" width="27.421875" style="79" customWidth="1"/>
    <col min="3" max="3" width="45.421875" style="79" customWidth="1"/>
    <col min="4" max="4" width="49.57421875" style="79" customWidth="1"/>
    <col min="5" max="9" width="14.28125" style="79" customWidth="1"/>
    <col min="10" max="10" width="12.8515625" style="79" customWidth="1"/>
    <col min="11" max="12" width="14.28125" style="79" customWidth="1"/>
    <col min="13" max="13" width="9.140625" style="79" customWidth="1"/>
    <col min="14" max="14" width="14.28125" style="79" customWidth="1"/>
    <col min="15" max="20" width="9.140625" style="79" customWidth="1"/>
    <col min="21" max="21" width="14.28125" style="79" customWidth="1"/>
    <col min="22" max="36" width="9.140625" style="79" customWidth="1"/>
    <col min="37" max="39" width="14.28125" style="79" customWidth="1"/>
    <col min="40" max="50" width="9.140625" style="79" customWidth="1"/>
    <col min="51" max="52" width="14.28125" style="79" customWidth="1"/>
    <col min="53" max="54" width="9.140625" style="79" customWidth="1"/>
    <col min="55" max="55" width="14.28125" style="79" customWidth="1"/>
    <col min="56" max="84" width="9.140625" style="79" customWidth="1"/>
  </cols>
  <sheetData>
    <row r="1" spans="1:83" s="79" customFormat="1" ht="14.25" customHeight="1">
      <c r="A1" s="165" t="s">
        <v>447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</row>
    <row r="2" spans="1:83" s="79" customFormat="1" ht="18.75" customHeight="1">
      <c r="A2" s="166" t="s">
        <v>448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</row>
    <row r="3" spans="1:83" s="79" customFormat="1" ht="14.2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</row>
    <row r="4" spans="1:83" s="104" customFormat="1" ht="15" customHeight="1">
      <c r="A4" s="107" t="s">
        <v>52</v>
      </c>
      <c r="B4" s="107" t="s">
        <v>237</v>
      </c>
      <c r="C4" s="107"/>
      <c r="D4" s="107"/>
      <c r="E4" s="107" t="s">
        <v>53</v>
      </c>
      <c r="F4" s="107" t="s">
        <v>449</v>
      </c>
      <c r="G4" s="107"/>
      <c r="H4" s="107"/>
      <c r="I4" s="107"/>
      <c r="J4" s="107"/>
      <c r="K4" s="107" t="s">
        <v>450</v>
      </c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 t="s">
        <v>451</v>
      </c>
      <c r="W4" s="107"/>
      <c r="X4" s="107"/>
      <c r="Y4" s="107"/>
      <c r="Z4" s="107"/>
      <c r="AA4" s="107"/>
      <c r="AB4" s="107"/>
      <c r="AC4" s="107"/>
      <c r="AD4" s="107" t="s">
        <v>452</v>
      </c>
      <c r="AE4" s="107"/>
      <c r="AF4" s="107"/>
      <c r="AG4" s="107"/>
      <c r="AH4" s="107"/>
      <c r="AI4" s="107"/>
      <c r="AJ4" s="107"/>
      <c r="AK4" s="107" t="s">
        <v>453</v>
      </c>
      <c r="AL4" s="107"/>
      <c r="AM4" s="107"/>
      <c r="AN4" s="107"/>
      <c r="AO4" s="107" t="s">
        <v>454</v>
      </c>
      <c r="AP4" s="107"/>
      <c r="AQ4" s="107"/>
      <c r="AR4" s="107" t="s">
        <v>252</v>
      </c>
      <c r="AS4" s="107"/>
      <c r="AT4" s="107"/>
      <c r="AU4" s="107"/>
      <c r="AV4" s="107" t="s">
        <v>455</v>
      </c>
      <c r="AW4" s="107"/>
      <c r="AX4" s="107"/>
      <c r="AY4" s="107" t="s">
        <v>247</v>
      </c>
      <c r="AZ4" s="107"/>
      <c r="BA4" s="107"/>
      <c r="BB4" s="107"/>
      <c r="BC4" s="107"/>
      <c r="BD4" s="107"/>
      <c r="BE4" s="112" t="s">
        <v>253</v>
      </c>
      <c r="BF4" s="113"/>
      <c r="BG4" s="113"/>
      <c r="BH4" s="114"/>
      <c r="BI4" s="107" t="s">
        <v>248</v>
      </c>
      <c r="BJ4" s="107"/>
      <c r="BK4" s="107"/>
      <c r="BL4" s="107"/>
      <c r="BM4" s="107"/>
      <c r="BN4" s="107" t="s">
        <v>456</v>
      </c>
      <c r="BO4" s="107"/>
      <c r="BP4" s="107"/>
      <c r="BQ4" s="112" t="s">
        <v>457</v>
      </c>
      <c r="BR4" s="113"/>
      <c r="BS4" s="113"/>
      <c r="BT4" s="113"/>
      <c r="BU4" s="113"/>
      <c r="BV4" s="113"/>
      <c r="BW4" s="114"/>
      <c r="BX4" s="107" t="s">
        <v>458</v>
      </c>
      <c r="BY4" s="107"/>
      <c r="BZ4" s="107"/>
      <c r="CA4" s="107" t="s">
        <v>81</v>
      </c>
      <c r="CB4" s="107"/>
      <c r="CC4" s="107"/>
      <c r="CD4" s="107"/>
      <c r="CE4" s="107"/>
    </row>
    <row r="5" spans="1:83" s="104" customFormat="1" ht="48.75" customHeight="1">
      <c r="A5" s="108" t="s">
        <v>52</v>
      </c>
      <c r="B5" s="108" t="s">
        <v>88</v>
      </c>
      <c r="C5" s="108" t="s">
        <v>89</v>
      </c>
      <c r="D5" s="108" t="s">
        <v>90</v>
      </c>
      <c r="E5" s="108" t="s">
        <v>459</v>
      </c>
      <c r="F5" s="108" t="s">
        <v>238</v>
      </c>
      <c r="G5" s="108" t="s">
        <v>460</v>
      </c>
      <c r="H5" s="108" t="s">
        <v>461</v>
      </c>
      <c r="I5" s="108" t="s">
        <v>264</v>
      </c>
      <c r="J5" s="108" t="s">
        <v>266</v>
      </c>
      <c r="K5" s="108" t="s">
        <v>238</v>
      </c>
      <c r="L5" s="108" t="s">
        <v>462</v>
      </c>
      <c r="M5" s="108" t="s">
        <v>280</v>
      </c>
      <c r="N5" s="108" t="s">
        <v>281</v>
      </c>
      <c r="O5" s="108" t="s">
        <v>463</v>
      </c>
      <c r="P5" s="108" t="s">
        <v>287</v>
      </c>
      <c r="Q5" s="108" t="s">
        <v>282</v>
      </c>
      <c r="R5" s="108" t="s">
        <v>277</v>
      </c>
      <c r="S5" s="108" t="s">
        <v>290</v>
      </c>
      <c r="T5" s="108" t="s">
        <v>278</v>
      </c>
      <c r="U5" s="108" t="s">
        <v>293</v>
      </c>
      <c r="V5" s="108" t="s">
        <v>238</v>
      </c>
      <c r="W5" s="108" t="s">
        <v>464</v>
      </c>
      <c r="X5" s="108" t="s">
        <v>313</v>
      </c>
      <c r="Y5" s="108" t="s">
        <v>317</v>
      </c>
      <c r="Z5" s="108" t="s">
        <v>465</v>
      </c>
      <c r="AA5" s="108" t="s">
        <v>466</v>
      </c>
      <c r="AB5" s="108" t="s">
        <v>314</v>
      </c>
      <c r="AC5" s="108" t="s">
        <v>326</v>
      </c>
      <c r="AD5" s="108" t="s">
        <v>238</v>
      </c>
      <c r="AE5" s="108" t="s">
        <v>310</v>
      </c>
      <c r="AF5" s="108" t="s">
        <v>313</v>
      </c>
      <c r="AG5" s="108" t="s">
        <v>317</v>
      </c>
      <c r="AH5" s="108" t="s">
        <v>466</v>
      </c>
      <c r="AI5" s="108" t="s">
        <v>314</v>
      </c>
      <c r="AJ5" s="108" t="s">
        <v>326</v>
      </c>
      <c r="AK5" s="108" t="s">
        <v>238</v>
      </c>
      <c r="AL5" s="108" t="s">
        <v>245</v>
      </c>
      <c r="AM5" s="108" t="s">
        <v>246</v>
      </c>
      <c r="AN5" s="108" t="s">
        <v>467</v>
      </c>
      <c r="AO5" s="108" t="s">
        <v>238</v>
      </c>
      <c r="AP5" s="108" t="s">
        <v>468</v>
      </c>
      <c r="AQ5" s="108" t="s">
        <v>469</v>
      </c>
      <c r="AR5" s="108" t="s">
        <v>238</v>
      </c>
      <c r="AS5" s="108" t="s">
        <v>330</v>
      </c>
      <c r="AT5" s="108" t="s">
        <v>331</v>
      </c>
      <c r="AU5" s="108" t="s">
        <v>470</v>
      </c>
      <c r="AV5" s="108" t="s">
        <v>238</v>
      </c>
      <c r="AW5" s="108" t="s">
        <v>471</v>
      </c>
      <c r="AX5" s="108" t="s">
        <v>472</v>
      </c>
      <c r="AY5" s="108" t="s">
        <v>238</v>
      </c>
      <c r="AZ5" s="108" t="s">
        <v>473</v>
      </c>
      <c r="BA5" s="108" t="s">
        <v>301</v>
      </c>
      <c r="BB5" s="108" t="s">
        <v>303</v>
      </c>
      <c r="BC5" s="108" t="s">
        <v>474</v>
      </c>
      <c r="BD5" s="108" t="s">
        <v>475</v>
      </c>
      <c r="BE5" s="108" t="s">
        <v>238</v>
      </c>
      <c r="BF5" s="108" t="s">
        <v>332</v>
      </c>
      <c r="BG5" s="108" t="s">
        <v>333</v>
      </c>
      <c r="BH5" s="108" t="s">
        <v>334</v>
      </c>
      <c r="BI5" s="108" t="s">
        <v>238</v>
      </c>
      <c r="BJ5" s="108" t="s">
        <v>476</v>
      </c>
      <c r="BK5" s="108" t="s">
        <v>477</v>
      </c>
      <c r="BL5" s="108" t="s">
        <v>308</v>
      </c>
      <c r="BM5" s="108" t="s">
        <v>309</v>
      </c>
      <c r="BN5" s="108" t="s">
        <v>238</v>
      </c>
      <c r="BO5" s="108" t="s">
        <v>478</v>
      </c>
      <c r="BP5" s="108" t="s">
        <v>479</v>
      </c>
      <c r="BQ5" s="108" t="s">
        <v>238</v>
      </c>
      <c r="BR5" s="108" t="s">
        <v>480</v>
      </c>
      <c r="BS5" s="108" t="s">
        <v>481</v>
      </c>
      <c r="BT5" s="108" t="s">
        <v>482</v>
      </c>
      <c r="BU5" s="108" t="s">
        <v>483</v>
      </c>
      <c r="BV5" s="108" t="s">
        <v>484</v>
      </c>
      <c r="BW5" s="108" t="s">
        <v>485</v>
      </c>
      <c r="BX5" s="108" t="s">
        <v>238</v>
      </c>
      <c r="BY5" s="108" t="s">
        <v>486</v>
      </c>
      <c r="BZ5" s="108" t="s">
        <v>487</v>
      </c>
      <c r="CA5" s="108" t="s">
        <v>238</v>
      </c>
      <c r="CB5" s="108" t="s">
        <v>335</v>
      </c>
      <c r="CC5" s="108" t="s">
        <v>336</v>
      </c>
      <c r="CD5" s="108" t="s">
        <v>488</v>
      </c>
      <c r="CE5" s="108" t="s">
        <v>81</v>
      </c>
    </row>
    <row r="6" spans="1:83" s="105" customFormat="1" ht="30" customHeight="1">
      <c r="A6" s="109" t="s">
        <v>53</v>
      </c>
      <c r="B6" s="123"/>
      <c r="C6" s="123"/>
      <c r="D6" s="123"/>
      <c r="E6" s="100">
        <f>F6+K6+AY6</f>
        <v>28913197.689999998</v>
      </c>
      <c r="F6" s="100">
        <f>SUM(G6:J6)</f>
        <v>24280364.43</v>
      </c>
      <c r="G6" s="100">
        <f>SUM(G7:G13)</f>
        <v>12144218.399999999</v>
      </c>
      <c r="H6" s="100">
        <f>SUM(H7:H13)</f>
        <v>3855285.03</v>
      </c>
      <c r="I6" s="100">
        <f>SUM(I7:I13)</f>
        <v>6798636</v>
      </c>
      <c r="J6" s="100">
        <f>SUM(J7:J13)</f>
        <v>1482225</v>
      </c>
      <c r="K6" s="100">
        <f>SUM(L6:N6)</f>
        <v>4212443.02</v>
      </c>
      <c r="L6" s="100">
        <f>SUM(L7:L13)</f>
        <v>4199032.239999999</v>
      </c>
      <c r="M6" s="100"/>
      <c r="N6" s="100">
        <f>SUM(N7:N13)</f>
        <v>13410.779999999999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>
        <f>SUM(AZ6:BD6)</f>
        <v>420390.24</v>
      </c>
      <c r="AZ6" s="100">
        <f>SUM(AZ7:AZ13)</f>
        <v>420390.24</v>
      </c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</row>
    <row r="7" spans="1:83" ht="12.75" customHeight="1">
      <c r="A7" s="102" t="s">
        <v>338</v>
      </c>
      <c r="B7" s="169" t="s">
        <v>94</v>
      </c>
      <c r="C7" s="169" t="s">
        <v>95</v>
      </c>
      <c r="D7" s="170" t="s">
        <v>242</v>
      </c>
      <c r="E7" s="103">
        <f aca="true" t="shared" si="0" ref="E7:E13">F7+K7+AY7</f>
        <v>11275820.44</v>
      </c>
      <c r="F7" s="127">
        <f>SUM(G7:J7)</f>
        <v>9402943.44</v>
      </c>
      <c r="G7" s="171">
        <v>4594185.6</v>
      </c>
      <c r="H7" s="171">
        <v>1191376.84</v>
      </c>
      <c r="I7" s="171">
        <v>3012996</v>
      </c>
      <c r="J7" s="171">
        <v>604385</v>
      </c>
      <c r="K7" s="127">
        <f>SUM(L7:U7)</f>
        <v>1872337</v>
      </c>
      <c r="L7" s="171">
        <v>1866307.76</v>
      </c>
      <c r="M7" s="171"/>
      <c r="N7" s="171">
        <v>6029.24</v>
      </c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>
        <f>SUM(AZ7:BD7)</f>
        <v>540</v>
      </c>
      <c r="AZ7" s="172">
        <v>540</v>
      </c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</row>
    <row r="8" spans="1:83" ht="12.75" customHeight="1">
      <c r="A8" s="102" t="s">
        <v>338</v>
      </c>
      <c r="B8" s="169" t="s">
        <v>94</v>
      </c>
      <c r="C8" s="169" t="s">
        <v>95</v>
      </c>
      <c r="D8" s="170" t="s">
        <v>97</v>
      </c>
      <c r="E8" s="103">
        <f t="shared" si="0"/>
        <v>10485963.829999998</v>
      </c>
      <c r="F8" s="127">
        <f aca="true" t="shared" si="1" ref="F8:F13">SUM(G8:J8)</f>
        <v>9125925.2</v>
      </c>
      <c r="G8" s="171">
        <v>5288128.8</v>
      </c>
      <c r="H8" s="171">
        <v>940388.4</v>
      </c>
      <c r="I8" s="171">
        <v>2349168</v>
      </c>
      <c r="J8" s="171">
        <v>548240</v>
      </c>
      <c r="K8" s="127">
        <f aca="true" t="shared" si="2" ref="K8:K13">SUM(L8:U8)</f>
        <v>1359858.63</v>
      </c>
      <c r="L8" s="171">
        <v>1355194</v>
      </c>
      <c r="M8" s="171"/>
      <c r="N8" s="171">
        <v>4664.63</v>
      </c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>
        <f aca="true" t="shared" si="3" ref="AY8:AY13">SUM(AZ8:BD8)</f>
        <v>180</v>
      </c>
      <c r="AZ8" s="172">
        <v>180</v>
      </c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</row>
    <row r="9" spans="1:83" ht="12.75" customHeight="1">
      <c r="A9" s="102" t="s">
        <v>338</v>
      </c>
      <c r="B9" s="169" t="s">
        <v>98</v>
      </c>
      <c r="C9" s="169" t="s">
        <v>99</v>
      </c>
      <c r="D9" s="170" t="s">
        <v>100</v>
      </c>
      <c r="E9" s="103">
        <f t="shared" si="0"/>
        <v>626395.44</v>
      </c>
      <c r="F9" s="127">
        <f t="shared" si="1"/>
        <v>626395.44</v>
      </c>
      <c r="G9" s="172"/>
      <c r="H9" s="172">
        <v>626395.44</v>
      </c>
      <c r="I9" s="172"/>
      <c r="J9" s="172"/>
      <c r="K9" s="127">
        <f t="shared" si="2"/>
        <v>0</v>
      </c>
      <c r="L9" s="172"/>
      <c r="M9" s="172"/>
      <c r="N9" s="172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>
        <f t="shared" si="3"/>
        <v>0</v>
      </c>
      <c r="AZ9" s="175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</row>
    <row r="10" spans="1:83" ht="12.75" customHeight="1">
      <c r="A10" s="173" t="s">
        <v>338</v>
      </c>
      <c r="B10" s="169" t="s">
        <v>98</v>
      </c>
      <c r="C10" s="169" t="s">
        <v>99</v>
      </c>
      <c r="D10" s="170" t="s">
        <v>101</v>
      </c>
      <c r="E10" s="103">
        <f t="shared" si="0"/>
        <v>553751.88</v>
      </c>
      <c r="F10" s="127">
        <f t="shared" si="1"/>
        <v>553751.88</v>
      </c>
      <c r="G10" s="172"/>
      <c r="H10" s="172">
        <v>553751.88</v>
      </c>
      <c r="I10" s="172"/>
      <c r="J10" s="172"/>
      <c r="K10" s="127">
        <f t="shared" si="2"/>
        <v>0</v>
      </c>
      <c r="L10" s="172"/>
      <c r="M10" s="172"/>
      <c r="N10" s="172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>
        <f t="shared" si="3"/>
        <v>0</v>
      </c>
      <c r="AZ10" s="175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</row>
    <row r="11" spans="1:83" ht="12.75" customHeight="1">
      <c r="A11" s="174" t="s">
        <v>338</v>
      </c>
      <c r="B11" s="169" t="s">
        <v>98</v>
      </c>
      <c r="C11" s="169" t="s">
        <v>99</v>
      </c>
      <c r="D11" s="170" t="s">
        <v>102</v>
      </c>
      <c r="E11" s="103">
        <f t="shared" si="0"/>
        <v>419670.24</v>
      </c>
      <c r="F11" s="127">
        <f t="shared" si="1"/>
        <v>0</v>
      </c>
      <c r="G11" s="172"/>
      <c r="H11" s="172"/>
      <c r="I11" s="172"/>
      <c r="J11" s="172"/>
      <c r="K11" s="127">
        <f t="shared" si="2"/>
        <v>0</v>
      </c>
      <c r="L11" s="172"/>
      <c r="M11" s="172"/>
      <c r="N11" s="172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>
        <f t="shared" si="3"/>
        <v>419670.24</v>
      </c>
      <c r="AZ11" s="175">
        <v>419670.24</v>
      </c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</row>
    <row r="12" spans="1:83" ht="12.75" customHeight="1">
      <c r="A12" s="174" t="s">
        <v>338</v>
      </c>
      <c r="B12" s="169" t="s">
        <v>103</v>
      </c>
      <c r="C12" s="169" t="s">
        <v>104</v>
      </c>
      <c r="D12" s="170" t="s">
        <v>105</v>
      </c>
      <c r="E12" s="103">
        <f t="shared" si="0"/>
        <v>2390340.87</v>
      </c>
      <c r="F12" s="127">
        <f t="shared" si="1"/>
        <v>1929749.65</v>
      </c>
      <c r="G12" s="171">
        <v>961824</v>
      </c>
      <c r="H12" s="171">
        <v>215165.65</v>
      </c>
      <c r="I12" s="171">
        <v>608880</v>
      </c>
      <c r="J12" s="171">
        <v>143880</v>
      </c>
      <c r="K12" s="127">
        <f t="shared" si="2"/>
        <v>460591.22000000003</v>
      </c>
      <c r="L12" s="171">
        <v>459502.32</v>
      </c>
      <c r="M12" s="171"/>
      <c r="N12" s="171">
        <v>1088.9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>
        <f t="shared" si="3"/>
        <v>0</v>
      </c>
      <c r="AZ12" s="175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</row>
    <row r="13" spans="1:83" ht="12.75" customHeight="1">
      <c r="A13" s="174" t="s">
        <v>338</v>
      </c>
      <c r="B13" s="169" t="s">
        <v>103</v>
      </c>
      <c r="C13" s="169" t="s">
        <v>104</v>
      </c>
      <c r="D13" s="170" t="s">
        <v>106</v>
      </c>
      <c r="E13" s="103">
        <f t="shared" si="0"/>
        <v>3161254.99</v>
      </c>
      <c r="F13" s="127">
        <f t="shared" si="1"/>
        <v>2641598.8200000003</v>
      </c>
      <c r="G13" s="171">
        <v>1300080</v>
      </c>
      <c r="H13" s="171">
        <v>328206.82</v>
      </c>
      <c r="I13" s="171">
        <v>827592</v>
      </c>
      <c r="J13" s="171">
        <v>185720</v>
      </c>
      <c r="K13" s="127">
        <f t="shared" si="2"/>
        <v>519656.17</v>
      </c>
      <c r="L13" s="171">
        <v>518028.16</v>
      </c>
      <c r="M13" s="171"/>
      <c r="N13" s="171">
        <v>1628.01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>
        <f t="shared" si="3"/>
        <v>0</v>
      </c>
      <c r="AZ13" s="175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</row>
  </sheetData>
  <sheetProtection formatCells="0" formatColumns="0" formatRows="0" insertColumns="0" insertRows="0" insertHyperlinks="0" deleteColumns="0" deleteRows="0" sort="0" autoFilter="0" pivotTables="0"/>
  <mergeCells count="21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13"/>
  <sheetViews>
    <sheetView showGridLines="0" workbookViewId="0" topLeftCell="B1">
      <selection activeCell="B14" sqref="B14"/>
    </sheetView>
  </sheetViews>
  <sheetFormatPr defaultColWidth="9.140625" defaultRowHeight="12.75" customHeight="1"/>
  <cols>
    <col min="1" max="1" width="24.140625" style="79" customWidth="1"/>
    <col min="2" max="2" width="32.28125" style="79" customWidth="1"/>
    <col min="3" max="3" width="54.421875" style="79" customWidth="1"/>
    <col min="4" max="4" width="52.00390625" style="79" customWidth="1"/>
    <col min="5" max="5" width="57.140625" style="79" customWidth="1"/>
    <col min="6" max="12" width="14.28125" style="79" customWidth="1"/>
    <col min="13" max="13" width="17.28125" style="79" customWidth="1"/>
    <col min="14" max="16" width="14.28125" style="79" customWidth="1"/>
    <col min="17" max="17" width="17.57421875" style="79" customWidth="1"/>
    <col min="18" max="52" width="14.28125" style="79" customWidth="1"/>
    <col min="53" max="53" width="16.140625" style="79" customWidth="1"/>
    <col min="54" max="83" width="14.28125" style="79" customWidth="1"/>
    <col min="84" max="84" width="9.140625" style="79" customWidth="1"/>
  </cols>
  <sheetData>
    <row r="1" spans="1:84" s="79" customFormat="1" ht="15" customHeight="1">
      <c r="A1" s="95" t="s">
        <v>489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</row>
    <row r="2" spans="1:84" s="79" customFormat="1" ht="18.75" customHeight="1">
      <c r="A2" s="96" t="s">
        <v>490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</row>
    <row r="3" spans="1:84" s="79" customFormat="1" ht="1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1:84" s="104" customFormat="1" ht="15" customHeight="1">
      <c r="A4" s="98" t="s">
        <v>52</v>
      </c>
      <c r="B4" s="98" t="s">
        <v>237</v>
      </c>
      <c r="C4" s="98"/>
      <c r="D4" s="98"/>
      <c r="E4" s="98" t="s">
        <v>342</v>
      </c>
      <c r="F4" s="107" t="s">
        <v>53</v>
      </c>
      <c r="G4" s="107" t="s">
        <v>449</v>
      </c>
      <c r="H4" s="107"/>
      <c r="I4" s="107"/>
      <c r="J4" s="107"/>
      <c r="K4" s="107"/>
      <c r="L4" s="107" t="s">
        <v>450</v>
      </c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 t="s">
        <v>451</v>
      </c>
      <c r="X4" s="107"/>
      <c r="Y4" s="107"/>
      <c r="Z4" s="107"/>
      <c r="AA4" s="107"/>
      <c r="AB4" s="107"/>
      <c r="AC4" s="107"/>
      <c r="AD4" s="107"/>
      <c r="AE4" s="107" t="s">
        <v>452</v>
      </c>
      <c r="AF4" s="107"/>
      <c r="AG4" s="107"/>
      <c r="AH4" s="107"/>
      <c r="AI4" s="107"/>
      <c r="AJ4" s="107"/>
      <c r="AK4" s="107"/>
      <c r="AL4" s="107" t="s">
        <v>453</v>
      </c>
      <c r="AM4" s="107"/>
      <c r="AN4" s="107"/>
      <c r="AO4" s="107"/>
      <c r="AP4" s="107" t="s">
        <v>454</v>
      </c>
      <c r="AQ4" s="107"/>
      <c r="AR4" s="107"/>
      <c r="AS4" s="107" t="s">
        <v>252</v>
      </c>
      <c r="AT4" s="107"/>
      <c r="AU4" s="107"/>
      <c r="AV4" s="107"/>
      <c r="AW4" s="107" t="s">
        <v>455</v>
      </c>
      <c r="AX4" s="107"/>
      <c r="AY4" s="107"/>
      <c r="AZ4" s="107" t="s">
        <v>247</v>
      </c>
      <c r="BA4" s="107"/>
      <c r="BB4" s="107"/>
      <c r="BC4" s="107"/>
      <c r="BD4" s="107"/>
      <c r="BE4" s="107"/>
      <c r="BF4" s="112" t="s">
        <v>253</v>
      </c>
      <c r="BG4" s="113"/>
      <c r="BH4" s="113"/>
      <c r="BI4" s="114"/>
      <c r="BJ4" s="107" t="s">
        <v>248</v>
      </c>
      <c r="BK4" s="107"/>
      <c r="BL4" s="107"/>
      <c r="BM4" s="107"/>
      <c r="BN4" s="107"/>
      <c r="BO4" s="107" t="s">
        <v>456</v>
      </c>
      <c r="BP4" s="107"/>
      <c r="BQ4" s="107"/>
      <c r="BR4" s="112" t="s">
        <v>457</v>
      </c>
      <c r="BS4" s="113"/>
      <c r="BT4" s="113"/>
      <c r="BU4" s="113"/>
      <c r="BV4" s="113"/>
      <c r="BW4" s="113"/>
      <c r="BX4" s="114"/>
      <c r="BY4" s="107" t="s">
        <v>458</v>
      </c>
      <c r="BZ4" s="107"/>
      <c r="CA4" s="107"/>
      <c r="CB4" s="107" t="s">
        <v>81</v>
      </c>
      <c r="CC4" s="107"/>
      <c r="CD4" s="107"/>
      <c r="CE4" s="107"/>
      <c r="CF4" s="107"/>
    </row>
    <row r="5" spans="1:84" s="104" customFormat="1" ht="48.75" customHeight="1">
      <c r="A5" s="98" t="s">
        <v>52</v>
      </c>
      <c r="B5" s="98" t="s">
        <v>88</v>
      </c>
      <c r="C5" s="98" t="s">
        <v>89</v>
      </c>
      <c r="D5" s="98" t="s">
        <v>90</v>
      </c>
      <c r="E5" s="98" t="s">
        <v>342</v>
      </c>
      <c r="F5" s="108" t="s">
        <v>459</v>
      </c>
      <c r="G5" s="108" t="s">
        <v>238</v>
      </c>
      <c r="H5" s="108" t="s">
        <v>460</v>
      </c>
      <c r="I5" s="108" t="s">
        <v>461</v>
      </c>
      <c r="J5" s="108" t="s">
        <v>264</v>
      </c>
      <c r="K5" s="108" t="s">
        <v>266</v>
      </c>
      <c r="L5" s="108" t="s">
        <v>238</v>
      </c>
      <c r="M5" s="108" t="s">
        <v>462</v>
      </c>
      <c r="N5" s="108" t="s">
        <v>280</v>
      </c>
      <c r="O5" s="108" t="s">
        <v>281</v>
      </c>
      <c r="P5" s="108" t="s">
        <v>463</v>
      </c>
      <c r="Q5" s="108" t="s">
        <v>287</v>
      </c>
      <c r="R5" s="108" t="s">
        <v>282</v>
      </c>
      <c r="S5" s="108" t="s">
        <v>277</v>
      </c>
      <c r="T5" s="108" t="s">
        <v>290</v>
      </c>
      <c r="U5" s="108" t="s">
        <v>278</v>
      </c>
      <c r="V5" s="108" t="s">
        <v>293</v>
      </c>
      <c r="W5" s="108" t="s">
        <v>238</v>
      </c>
      <c r="X5" s="108" t="s">
        <v>464</v>
      </c>
      <c r="Y5" s="108" t="s">
        <v>313</v>
      </c>
      <c r="Z5" s="108" t="s">
        <v>317</v>
      </c>
      <c r="AA5" s="108" t="s">
        <v>465</v>
      </c>
      <c r="AB5" s="108" t="s">
        <v>466</v>
      </c>
      <c r="AC5" s="108" t="s">
        <v>314</v>
      </c>
      <c r="AD5" s="108" t="s">
        <v>326</v>
      </c>
      <c r="AE5" s="108" t="s">
        <v>238</v>
      </c>
      <c r="AF5" s="108" t="s">
        <v>310</v>
      </c>
      <c r="AG5" s="108" t="s">
        <v>313</v>
      </c>
      <c r="AH5" s="108" t="s">
        <v>317</v>
      </c>
      <c r="AI5" s="108" t="s">
        <v>466</v>
      </c>
      <c r="AJ5" s="108" t="s">
        <v>314</v>
      </c>
      <c r="AK5" s="108" t="s">
        <v>326</v>
      </c>
      <c r="AL5" s="108" t="s">
        <v>238</v>
      </c>
      <c r="AM5" s="108" t="s">
        <v>245</v>
      </c>
      <c r="AN5" s="108" t="s">
        <v>246</v>
      </c>
      <c r="AO5" s="108" t="s">
        <v>467</v>
      </c>
      <c r="AP5" s="108" t="s">
        <v>238</v>
      </c>
      <c r="AQ5" s="108" t="s">
        <v>468</v>
      </c>
      <c r="AR5" s="108" t="s">
        <v>469</v>
      </c>
      <c r="AS5" s="108" t="s">
        <v>238</v>
      </c>
      <c r="AT5" s="108" t="s">
        <v>330</v>
      </c>
      <c r="AU5" s="108" t="s">
        <v>331</v>
      </c>
      <c r="AV5" s="108" t="s">
        <v>470</v>
      </c>
      <c r="AW5" s="108" t="s">
        <v>238</v>
      </c>
      <c r="AX5" s="108" t="s">
        <v>471</v>
      </c>
      <c r="AY5" s="108" t="s">
        <v>472</v>
      </c>
      <c r="AZ5" s="108" t="s">
        <v>238</v>
      </c>
      <c r="BA5" s="108" t="s">
        <v>473</v>
      </c>
      <c r="BB5" s="108" t="s">
        <v>301</v>
      </c>
      <c r="BC5" s="108" t="s">
        <v>303</v>
      </c>
      <c r="BD5" s="108" t="s">
        <v>474</v>
      </c>
      <c r="BE5" s="108" t="s">
        <v>475</v>
      </c>
      <c r="BF5" s="108" t="s">
        <v>238</v>
      </c>
      <c r="BG5" s="108" t="s">
        <v>332</v>
      </c>
      <c r="BH5" s="108" t="s">
        <v>333</v>
      </c>
      <c r="BI5" s="108" t="s">
        <v>334</v>
      </c>
      <c r="BJ5" s="108" t="s">
        <v>238</v>
      </c>
      <c r="BK5" s="108" t="s">
        <v>476</v>
      </c>
      <c r="BL5" s="108" t="s">
        <v>477</v>
      </c>
      <c r="BM5" s="108" t="s">
        <v>308</v>
      </c>
      <c r="BN5" s="108" t="s">
        <v>309</v>
      </c>
      <c r="BO5" s="108" t="s">
        <v>238</v>
      </c>
      <c r="BP5" s="108" t="s">
        <v>478</v>
      </c>
      <c r="BQ5" s="108" t="s">
        <v>479</v>
      </c>
      <c r="BR5" s="108" t="s">
        <v>238</v>
      </c>
      <c r="BS5" s="108" t="s">
        <v>480</v>
      </c>
      <c r="BT5" s="108" t="s">
        <v>481</v>
      </c>
      <c r="BU5" s="108" t="s">
        <v>482</v>
      </c>
      <c r="BV5" s="108" t="s">
        <v>483</v>
      </c>
      <c r="BW5" s="108" t="s">
        <v>484</v>
      </c>
      <c r="BX5" s="108" t="s">
        <v>485</v>
      </c>
      <c r="BY5" s="108" t="s">
        <v>238</v>
      </c>
      <c r="BZ5" s="108" t="s">
        <v>486</v>
      </c>
      <c r="CA5" s="108" t="s">
        <v>487</v>
      </c>
      <c r="CB5" s="108" t="s">
        <v>238</v>
      </c>
      <c r="CC5" s="108" t="s">
        <v>335</v>
      </c>
      <c r="CD5" s="108" t="s">
        <v>336</v>
      </c>
      <c r="CE5" s="108" t="s">
        <v>488</v>
      </c>
      <c r="CF5" s="145" t="s">
        <v>81</v>
      </c>
    </row>
    <row r="6" spans="1:84" s="105" customFormat="1" ht="30" customHeight="1">
      <c r="A6" s="123" t="s">
        <v>53</v>
      </c>
      <c r="B6" s="109"/>
      <c r="C6" s="109"/>
      <c r="D6" s="109"/>
      <c r="E6" s="109"/>
      <c r="F6" s="100">
        <f>L6+AZ6</f>
        <v>33242660.86</v>
      </c>
      <c r="G6" s="100"/>
      <c r="H6" s="100"/>
      <c r="I6" s="100"/>
      <c r="J6" s="100"/>
      <c r="K6" s="100"/>
      <c r="L6" s="100">
        <f>SUM(L7:L99)</f>
        <v>24418232</v>
      </c>
      <c r="M6" s="100">
        <f>SUM(M7:M99)</f>
        <v>18405503.9</v>
      </c>
      <c r="N6" s="100"/>
      <c r="O6" s="100"/>
      <c r="P6" s="100"/>
      <c r="Q6" s="100">
        <f>SUM(Q7:Q99)</f>
        <v>6012728.1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>
        <f>SUM(BA6:BE6)</f>
        <v>8824428.86</v>
      </c>
      <c r="BA6" s="100">
        <f>SUM(BA7:BA99)</f>
        <v>8824428.86</v>
      </c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46"/>
      <c r="CF6" s="116"/>
    </row>
    <row r="7" spans="1:84" ht="12.75" customHeight="1">
      <c r="A7" s="124" t="s">
        <v>71</v>
      </c>
      <c r="B7" s="125" t="s">
        <v>94</v>
      </c>
      <c r="C7" s="125" t="s">
        <v>95</v>
      </c>
      <c r="D7" s="125" t="s">
        <v>107</v>
      </c>
      <c r="E7" s="126" t="s">
        <v>346</v>
      </c>
      <c r="F7" s="127"/>
      <c r="G7" s="127"/>
      <c r="H7" s="127"/>
      <c r="I7" s="127"/>
      <c r="J7" s="127"/>
      <c r="K7" s="127"/>
      <c r="L7" s="127">
        <f>SUM(M7:V7)</f>
        <v>1200000</v>
      </c>
      <c r="M7" s="140"/>
      <c r="N7" s="127"/>
      <c r="O7" s="127"/>
      <c r="P7" s="127"/>
      <c r="Q7" s="140">
        <v>1200000</v>
      </c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00">
        <f aca="true" t="shared" si="0" ref="AZ7:AZ38">SUM(BA7:BE7)</f>
        <v>0</v>
      </c>
      <c r="BA7" s="142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</row>
    <row r="8" spans="1:84" ht="12.75" customHeight="1">
      <c r="A8" s="124" t="s">
        <v>71</v>
      </c>
      <c r="B8" s="125" t="s">
        <v>94</v>
      </c>
      <c r="C8" s="125" t="s">
        <v>108</v>
      </c>
      <c r="D8" s="125" t="s">
        <v>109</v>
      </c>
      <c r="E8" s="126" t="s">
        <v>347</v>
      </c>
      <c r="F8" s="127"/>
      <c r="G8" s="127"/>
      <c r="H8" s="127"/>
      <c r="I8" s="127"/>
      <c r="J8" s="127"/>
      <c r="K8" s="127"/>
      <c r="L8" s="127">
        <f aca="true" t="shared" si="1" ref="L8:L39">SUM(M8:V8)</f>
        <v>5000</v>
      </c>
      <c r="M8" s="140">
        <v>5000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00">
        <f t="shared" si="0"/>
        <v>0</v>
      </c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</row>
    <row r="9" spans="1:84" ht="12.75" customHeight="1">
      <c r="A9" s="124" t="s">
        <v>71</v>
      </c>
      <c r="B9" s="125" t="s">
        <v>94</v>
      </c>
      <c r="C9" s="125" t="s">
        <v>110</v>
      </c>
      <c r="D9" s="125" t="s">
        <v>111</v>
      </c>
      <c r="E9" s="126" t="s">
        <v>348</v>
      </c>
      <c r="F9" s="127"/>
      <c r="G9" s="127"/>
      <c r="H9" s="127"/>
      <c r="I9" s="127"/>
      <c r="J9" s="127"/>
      <c r="K9" s="127"/>
      <c r="L9" s="127">
        <f t="shared" si="1"/>
        <v>170000</v>
      </c>
      <c r="M9" s="140">
        <v>170000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00">
        <f t="shared" si="0"/>
        <v>0</v>
      </c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</row>
    <row r="10" spans="1:84" ht="12.75" customHeight="1">
      <c r="A10" s="124" t="s">
        <v>71</v>
      </c>
      <c r="B10" s="125" t="s">
        <v>94</v>
      </c>
      <c r="C10" s="125" t="s">
        <v>95</v>
      </c>
      <c r="D10" s="125" t="s">
        <v>97</v>
      </c>
      <c r="E10" s="128" t="s">
        <v>349</v>
      </c>
      <c r="F10" s="127"/>
      <c r="G10" s="127"/>
      <c r="H10" s="127"/>
      <c r="I10" s="127"/>
      <c r="J10" s="127"/>
      <c r="K10" s="127"/>
      <c r="L10" s="127">
        <f t="shared" si="1"/>
        <v>470000</v>
      </c>
      <c r="M10" s="140">
        <v>470000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00">
        <f t="shared" si="0"/>
        <v>0</v>
      </c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</row>
    <row r="11" spans="1:84" ht="12.75" customHeight="1">
      <c r="A11" s="124" t="s">
        <v>71</v>
      </c>
      <c r="B11" s="125" t="s">
        <v>94</v>
      </c>
      <c r="C11" s="125" t="s">
        <v>95</v>
      </c>
      <c r="D11" s="125" t="s">
        <v>97</v>
      </c>
      <c r="E11" s="126" t="s">
        <v>350</v>
      </c>
      <c r="F11" s="127"/>
      <c r="G11" s="127"/>
      <c r="H11" s="127"/>
      <c r="I11" s="127"/>
      <c r="J11" s="127"/>
      <c r="K11" s="127"/>
      <c r="L11" s="127">
        <f t="shared" si="1"/>
        <v>2511372.1</v>
      </c>
      <c r="M11" s="140"/>
      <c r="N11" s="127"/>
      <c r="O11" s="127"/>
      <c r="P11" s="127"/>
      <c r="Q11" s="140">
        <v>2511372.1</v>
      </c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00">
        <f t="shared" si="0"/>
        <v>0</v>
      </c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</row>
    <row r="12" spans="1:84" ht="12.75" customHeight="1">
      <c r="A12" s="124" t="s">
        <v>71</v>
      </c>
      <c r="B12" s="125" t="s">
        <v>112</v>
      </c>
      <c r="C12" s="125" t="s">
        <v>113</v>
      </c>
      <c r="D12" s="125" t="s">
        <v>114</v>
      </c>
      <c r="E12" s="126" t="s">
        <v>351</v>
      </c>
      <c r="F12" s="127"/>
      <c r="G12" s="127"/>
      <c r="H12" s="127"/>
      <c r="I12" s="127"/>
      <c r="J12" s="127"/>
      <c r="K12" s="127"/>
      <c r="L12" s="127">
        <f t="shared" si="1"/>
        <v>2000000</v>
      </c>
      <c r="M12" s="140">
        <v>2000000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00">
        <f t="shared" si="0"/>
        <v>0</v>
      </c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</row>
    <row r="13" spans="1:84" ht="12.75" customHeight="1">
      <c r="A13" s="124" t="s">
        <v>71</v>
      </c>
      <c r="B13" s="125" t="s">
        <v>94</v>
      </c>
      <c r="C13" s="125" t="s">
        <v>96</v>
      </c>
      <c r="D13" s="125" t="s">
        <v>115</v>
      </c>
      <c r="E13" s="126" t="s">
        <v>352</v>
      </c>
      <c r="F13" s="127"/>
      <c r="G13" s="127"/>
      <c r="H13" s="127"/>
      <c r="I13" s="127"/>
      <c r="J13" s="127"/>
      <c r="K13" s="127"/>
      <c r="L13" s="127">
        <f t="shared" si="1"/>
        <v>200000</v>
      </c>
      <c r="M13" s="140">
        <v>200000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00">
        <f t="shared" si="0"/>
        <v>0</v>
      </c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</row>
    <row r="14" spans="1:84" ht="12.75" customHeight="1">
      <c r="A14" s="124" t="s">
        <v>71</v>
      </c>
      <c r="B14" s="125" t="s">
        <v>94</v>
      </c>
      <c r="C14" s="125" t="s">
        <v>108</v>
      </c>
      <c r="D14" s="125" t="s">
        <v>109</v>
      </c>
      <c r="E14" s="126" t="s">
        <v>353</v>
      </c>
      <c r="F14" s="127"/>
      <c r="G14" s="127"/>
      <c r="H14" s="127"/>
      <c r="I14" s="127"/>
      <c r="J14" s="127"/>
      <c r="K14" s="127"/>
      <c r="L14" s="127">
        <f t="shared" si="1"/>
        <v>5000</v>
      </c>
      <c r="M14" s="140">
        <v>5000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00">
        <f t="shared" si="0"/>
        <v>0</v>
      </c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</row>
    <row r="15" spans="1:84" ht="12.75" customHeight="1">
      <c r="A15" s="124" t="s">
        <v>71</v>
      </c>
      <c r="B15" s="129" t="s">
        <v>94</v>
      </c>
      <c r="C15" s="129" t="s">
        <v>116</v>
      </c>
      <c r="D15" s="129" t="s">
        <v>117</v>
      </c>
      <c r="E15" s="130" t="s">
        <v>354</v>
      </c>
      <c r="F15" s="127"/>
      <c r="G15" s="127"/>
      <c r="H15" s="127"/>
      <c r="I15" s="127"/>
      <c r="J15" s="127"/>
      <c r="K15" s="127"/>
      <c r="L15" s="127">
        <f t="shared" si="1"/>
        <v>5000</v>
      </c>
      <c r="M15" s="140">
        <v>5000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00">
        <f t="shared" si="0"/>
        <v>0</v>
      </c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</row>
    <row r="16" spans="1:84" ht="12.75" customHeight="1">
      <c r="A16" s="124" t="s">
        <v>71</v>
      </c>
      <c r="B16" s="131" t="s">
        <v>103</v>
      </c>
      <c r="C16" s="131" t="s">
        <v>118</v>
      </c>
      <c r="D16" s="131" t="s">
        <v>119</v>
      </c>
      <c r="E16" s="132" t="s">
        <v>355</v>
      </c>
      <c r="F16" s="127"/>
      <c r="G16" s="127"/>
      <c r="H16" s="127"/>
      <c r="I16" s="127"/>
      <c r="J16" s="127"/>
      <c r="K16" s="127"/>
      <c r="L16" s="127">
        <f t="shared" si="1"/>
        <v>500000</v>
      </c>
      <c r="M16" s="141">
        <v>500000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00">
        <f t="shared" si="0"/>
        <v>0</v>
      </c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</row>
    <row r="17" spans="1:84" ht="12.75" customHeight="1">
      <c r="A17" s="124" t="s">
        <v>71</v>
      </c>
      <c r="B17" s="131" t="s">
        <v>103</v>
      </c>
      <c r="C17" s="131" t="s">
        <v>120</v>
      </c>
      <c r="D17" s="131" t="s">
        <v>121</v>
      </c>
      <c r="E17" s="132" t="s">
        <v>313</v>
      </c>
      <c r="F17" s="127"/>
      <c r="G17" s="127"/>
      <c r="H17" s="127"/>
      <c r="I17" s="127"/>
      <c r="J17" s="127"/>
      <c r="K17" s="127"/>
      <c r="L17" s="127">
        <f t="shared" si="1"/>
        <v>200000</v>
      </c>
      <c r="M17" s="141">
        <v>200000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00">
        <f t="shared" si="0"/>
        <v>0</v>
      </c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</row>
    <row r="18" spans="1:84" ht="12.75" customHeight="1">
      <c r="A18" s="124" t="s">
        <v>71</v>
      </c>
      <c r="B18" s="131" t="s">
        <v>122</v>
      </c>
      <c r="C18" s="131" t="s">
        <v>123</v>
      </c>
      <c r="D18" s="131" t="s">
        <v>124</v>
      </c>
      <c r="E18" s="132" t="s">
        <v>356</v>
      </c>
      <c r="F18" s="127"/>
      <c r="G18" s="127"/>
      <c r="H18" s="127"/>
      <c r="I18" s="127"/>
      <c r="J18" s="127"/>
      <c r="K18" s="127"/>
      <c r="L18" s="127">
        <f t="shared" si="1"/>
        <v>400000</v>
      </c>
      <c r="M18" s="141">
        <v>400000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00">
        <f t="shared" si="0"/>
        <v>0</v>
      </c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</row>
    <row r="19" spans="1:84" ht="12.75" customHeight="1">
      <c r="A19" s="124" t="s">
        <v>71</v>
      </c>
      <c r="B19" s="131" t="s">
        <v>125</v>
      </c>
      <c r="C19" s="131" t="s">
        <v>126</v>
      </c>
      <c r="D19" s="131" t="s">
        <v>127</v>
      </c>
      <c r="E19" s="132" t="s">
        <v>357</v>
      </c>
      <c r="F19" s="127"/>
      <c r="G19" s="127"/>
      <c r="H19" s="127"/>
      <c r="I19" s="127"/>
      <c r="J19" s="127"/>
      <c r="K19" s="127"/>
      <c r="L19" s="127">
        <f t="shared" si="1"/>
        <v>100000</v>
      </c>
      <c r="M19" s="141">
        <v>100000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00">
        <f t="shared" si="0"/>
        <v>0</v>
      </c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</row>
    <row r="20" spans="1:84" ht="12.75" customHeight="1">
      <c r="A20" s="124" t="s">
        <v>71</v>
      </c>
      <c r="B20" s="131" t="s">
        <v>128</v>
      </c>
      <c r="C20" s="131" t="s">
        <v>129</v>
      </c>
      <c r="D20" s="131" t="s">
        <v>130</v>
      </c>
      <c r="E20" s="130" t="s">
        <v>358</v>
      </c>
      <c r="F20" s="127"/>
      <c r="G20" s="127"/>
      <c r="H20" s="127"/>
      <c r="I20" s="127"/>
      <c r="J20" s="127"/>
      <c r="K20" s="127"/>
      <c r="L20" s="127">
        <f t="shared" si="1"/>
        <v>110000</v>
      </c>
      <c r="M20" s="140">
        <v>110000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00">
        <f t="shared" si="0"/>
        <v>0</v>
      </c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</row>
    <row r="21" spans="1:84" ht="12.75" customHeight="1">
      <c r="A21" s="124" t="s">
        <v>71</v>
      </c>
      <c r="B21" s="131" t="s">
        <v>128</v>
      </c>
      <c r="C21" s="131" t="s">
        <v>129</v>
      </c>
      <c r="D21" s="131" t="s">
        <v>131</v>
      </c>
      <c r="E21" s="130" t="s">
        <v>359</v>
      </c>
      <c r="F21" s="127"/>
      <c r="G21" s="127"/>
      <c r="H21" s="127"/>
      <c r="I21" s="127"/>
      <c r="J21" s="127"/>
      <c r="K21" s="127"/>
      <c r="L21" s="127">
        <f t="shared" si="1"/>
        <v>60000</v>
      </c>
      <c r="M21" s="140">
        <v>60000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00">
        <f t="shared" si="0"/>
        <v>0</v>
      </c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</row>
    <row r="22" spans="1:84" ht="12.75" customHeight="1">
      <c r="A22" s="124" t="s">
        <v>71</v>
      </c>
      <c r="B22" s="133" t="s">
        <v>94</v>
      </c>
      <c r="C22" s="133" t="s">
        <v>95</v>
      </c>
      <c r="D22" s="133" t="s">
        <v>132</v>
      </c>
      <c r="E22" s="130" t="s">
        <v>360</v>
      </c>
      <c r="F22" s="127"/>
      <c r="G22" s="127"/>
      <c r="H22" s="127"/>
      <c r="I22" s="127"/>
      <c r="J22" s="127"/>
      <c r="K22" s="127"/>
      <c r="L22" s="127">
        <f t="shared" si="1"/>
        <v>200000</v>
      </c>
      <c r="M22" s="140">
        <v>200000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00">
        <f t="shared" si="0"/>
        <v>0</v>
      </c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</row>
    <row r="23" spans="1:84" ht="12.75" customHeight="1">
      <c r="A23" s="124" t="s">
        <v>71</v>
      </c>
      <c r="B23" s="133" t="s">
        <v>128</v>
      </c>
      <c r="C23" s="133" t="s">
        <v>133</v>
      </c>
      <c r="D23" s="133" t="s">
        <v>134</v>
      </c>
      <c r="E23" s="130" t="s">
        <v>361</v>
      </c>
      <c r="F23" s="127"/>
      <c r="G23" s="127"/>
      <c r="H23" s="127"/>
      <c r="I23" s="127"/>
      <c r="J23" s="127"/>
      <c r="K23" s="127"/>
      <c r="L23" s="127">
        <f t="shared" si="1"/>
        <v>500000</v>
      </c>
      <c r="M23" s="140"/>
      <c r="N23" s="127"/>
      <c r="O23" s="127"/>
      <c r="P23" s="127"/>
      <c r="Q23" s="140">
        <v>500000</v>
      </c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00">
        <f t="shared" si="0"/>
        <v>0</v>
      </c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</row>
    <row r="24" spans="1:84" ht="12.75" customHeight="1">
      <c r="A24" s="124" t="s">
        <v>71</v>
      </c>
      <c r="B24" s="133" t="s">
        <v>128</v>
      </c>
      <c r="C24" s="133" t="s">
        <v>133</v>
      </c>
      <c r="D24" s="133" t="s">
        <v>134</v>
      </c>
      <c r="E24" s="126" t="s">
        <v>362</v>
      </c>
      <c r="F24" s="127"/>
      <c r="G24" s="127"/>
      <c r="H24" s="127"/>
      <c r="I24" s="127"/>
      <c r="J24" s="127"/>
      <c r="K24" s="127"/>
      <c r="L24" s="127">
        <f t="shared" si="1"/>
        <v>5000</v>
      </c>
      <c r="M24" s="140">
        <v>5000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00">
        <f t="shared" si="0"/>
        <v>0</v>
      </c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</row>
    <row r="25" spans="1:84" ht="12.75" customHeight="1">
      <c r="A25" s="124" t="s">
        <v>71</v>
      </c>
      <c r="B25" s="133" t="s">
        <v>128</v>
      </c>
      <c r="C25" s="133" t="s">
        <v>135</v>
      </c>
      <c r="D25" s="133" t="s">
        <v>136</v>
      </c>
      <c r="E25" s="126" t="s">
        <v>363</v>
      </c>
      <c r="F25" s="127"/>
      <c r="G25" s="127"/>
      <c r="H25" s="127"/>
      <c r="I25" s="127"/>
      <c r="J25" s="127"/>
      <c r="K25" s="127"/>
      <c r="L25" s="127">
        <f t="shared" si="1"/>
        <v>20000</v>
      </c>
      <c r="M25" s="140">
        <v>20000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00">
        <f t="shared" si="0"/>
        <v>0</v>
      </c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</row>
    <row r="26" spans="1:84" ht="12.75" customHeight="1">
      <c r="A26" s="124" t="s">
        <v>71</v>
      </c>
      <c r="B26" s="133" t="s">
        <v>137</v>
      </c>
      <c r="C26" s="133" t="s">
        <v>138</v>
      </c>
      <c r="D26" s="133" t="s">
        <v>139</v>
      </c>
      <c r="E26" s="134" t="s">
        <v>364</v>
      </c>
      <c r="F26" s="127"/>
      <c r="G26" s="127"/>
      <c r="H26" s="127"/>
      <c r="I26" s="127"/>
      <c r="J26" s="127"/>
      <c r="K26" s="127"/>
      <c r="L26" s="127">
        <f t="shared" si="1"/>
        <v>300000</v>
      </c>
      <c r="M26" s="141">
        <v>300000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00">
        <f t="shared" si="0"/>
        <v>0</v>
      </c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</row>
    <row r="27" spans="1:84" ht="12.75" customHeight="1">
      <c r="A27" s="124" t="s">
        <v>71</v>
      </c>
      <c r="B27" s="133" t="s">
        <v>137</v>
      </c>
      <c r="C27" s="133" t="s">
        <v>140</v>
      </c>
      <c r="D27" s="133" t="s">
        <v>141</v>
      </c>
      <c r="E27" s="134" t="s">
        <v>365</v>
      </c>
      <c r="F27" s="127"/>
      <c r="G27" s="127"/>
      <c r="H27" s="127"/>
      <c r="I27" s="127"/>
      <c r="J27" s="127"/>
      <c r="K27" s="127"/>
      <c r="L27" s="127">
        <f t="shared" si="1"/>
        <v>100000</v>
      </c>
      <c r="M27" s="141">
        <v>100000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00">
        <f t="shared" si="0"/>
        <v>0</v>
      </c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</row>
    <row r="28" spans="1:84" ht="12.75" customHeight="1">
      <c r="A28" s="124" t="s">
        <v>71</v>
      </c>
      <c r="B28" s="133" t="s">
        <v>98</v>
      </c>
      <c r="C28" s="133" t="s">
        <v>142</v>
      </c>
      <c r="D28" s="133" t="s">
        <v>143</v>
      </c>
      <c r="E28" s="134" t="s">
        <v>366</v>
      </c>
      <c r="F28" s="127"/>
      <c r="G28" s="127"/>
      <c r="H28" s="127"/>
      <c r="I28" s="127"/>
      <c r="J28" s="127"/>
      <c r="K28" s="127"/>
      <c r="L28" s="127">
        <f t="shared" si="1"/>
        <v>330000</v>
      </c>
      <c r="M28" s="141">
        <v>330000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00">
        <f t="shared" si="0"/>
        <v>0</v>
      </c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</row>
    <row r="29" spans="1:84" ht="12.75" customHeight="1">
      <c r="A29" s="124" t="s">
        <v>71</v>
      </c>
      <c r="B29" s="133" t="s">
        <v>144</v>
      </c>
      <c r="C29" s="133" t="s">
        <v>145</v>
      </c>
      <c r="D29" s="133" t="s">
        <v>146</v>
      </c>
      <c r="E29" s="135" t="s">
        <v>367</v>
      </c>
      <c r="F29" s="127"/>
      <c r="G29" s="127"/>
      <c r="H29" s="127"/>
      <c r="I29" s="127"/>
      <c r="J29" s="127"/>
      <c r="K29" s="127"/>
      <c r="L29" s="127">
        <f t="shared" si="1"/>
        <v>0</v>
      </c>
      <c r="M29" s="140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00">
        <f t="shared" si="0"/>
        <v>10000</v>
      </c>
      <c r="BA29" s="143">
        <v>10000</v>
      </c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</row>
    <row r="30" spans="1:84" ht="12.75" customHeight="1">
      <c r="A30" s="124" t="s">
        <v>71</v>
      </c>
      <c r="B30" s="133" t="s">
        <v>144</v>
      </c>
      <c r="C30" s="133" t="s">
        <v>145</v>
      </c>
      <c r="D30" s="133" t="s">
        <v>147</v>
      </c>
      <c r="E30" s="136" t="s">
        <v>368</v>
      </c>
      <c r="F30" s="127"/>
      <c r="G30" s="127"/>
      <c r="H30" s="127"/>
      <c r="I30" s="127"/>
      <c r="J30" s="127"/>
      <c r="K30" s="127"/>
      <c r="L30" s="127">
        <f t="shared" si="1"/>
        <v>20000</v>
      </c>
      <c r="M30" s="140"/>
      <c r="N30" s="127"/>
      <c r="O30" s="127"/>
      <c r="P30" s="127"/>
      <c r="Q30" s="140">
        <v>20000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00">
        <f t="shared" si="0"/>
        <v>0</v>
      </c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</row>
    <row r="31" spans="1:84" ht="12.75" customHeight="1">
      <c r="A31" s="124" t="s">
        <v>71</v>
      </c>
      <c r="B31" s="133" t="s">
        <v>144</v>
      </c>
      <c r="C31" s="133" t="s">
        <v>145</v>
      </c>
      <c r="D31" s="133" t="s">
        <v>147</v>
      </c>
      <c r="E31" s="136" t="s">
        <v>369</v>
      </c>
      <c r="F31" s="127"/>
      <c r="G31" s="127"/>
      <c r="H31" s="127"/>
      <c r="I31" s="127"/>
      <c r="J31" s="127"/>
      <c r="K31" s="127"/>
      <c r="L31" s="127">
        <f t="shared" si="1"/>
        <v>100000</v>
      </c>
      <c r="M31" s="140"/>
      <c r="N31" s="127"/>
      <c r="O31" s="127"/>
      <c r="P31" s="127"/>
      <c r="Q31" s="140">
        <v>100000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00">
        <f t="shared" si="0"/>
        <v>0</v>
      </c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</row>
    <row r="32" spans="1:84" ht="12.75" customHeight="1">
      <c r="A32" s="124" t="s">
        <v>71</v>
      </c>
      <c r="B32" s="133" t="s">
        <v>144</v>
      </c>
      <c r="C32" s="133" t="s">
        <v>148</v>
      </c>
      <c r="D32" s="133" t="s">
        <v>149</v>
      </c>
      <c r="E32" s="136" t="s">
        <v>370</v>
      </c>
      <c r="F32" s="127"/>
      <c r="G32" s="127"/>
      <c r="H32" s="127"/>
      <c r="I32" s="127"/>
      <c r="J32" s="127"/>
      <c r="K32" s="127"/>
      <c r="L32" s="127">
        <f t="shared" si="1"/>
        <v>88000</v>
      </c>
      <c r="M32" s="140"/>
      <c r="N32" s="127"/>
      <c r="O32" s="127"/>
      <c r="P32" s="127"/>
      <c r="Q32" s="140">
        <v>88000</v>
      </c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00">
        <f t="shared" si="0"/>
        <v>0</v>
      </c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</row>
    <row r="33" spans="1:84" ht="12.75" customHeight="1">
      <c r="A33" s="124" t="s">
        <v>71</v>
      </c>
      <c r="B33" s="133" t="s">
        <v>94</v>
      </c>
      <c r="C33" s="133" t="s">
        <v>150</v>
      </c>
      <c r="D33" s="133" t="s">
        <v>151</v>
      </c>
      <c r="E33" s="130" t="s">
        <v>371</v>
      </c>
      <c r="F33" s="127"/>
      <c r="G33" s="127"/>
      <c r="H33" s="127"/>
      <c r="I33" s="127"/>
      <c r="J33" s="127"/>
      <c r="K33" s="127"/>
      <c r="L33" s="127">
        <f t="shared" si="1"/>
        <v>498000</v>
      </c>
      <c r="M33" s="140"/>
      <c r="N33" s="127"/>
      <c r="O33" s="127"/>
      <c r="P33" s="127"/>
      <c r="Q33" s="140">
        <v>498000</v>
      </c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00">
        <f t="shared" si="0"/>
        <v>0</v>
      </c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</row>
    <row r="34" spans="1:84" ht="12.75" customHeight="1">
      <c r="A34" s="124" t="s">
        <v>71</v>
      </c>
      <c r="B34" s="133" t="s">
        <v>112</v>
      </c>
      <c r="C34" s="133" t="s">
        <v>113</v>
      </c>
      <c r="D34" s="133" t="s">
        <v>152</v>
      </c>
      <c r="E34" s="126" t="s">
        <v>372</v>
      </c>
      <c r="F34" s="127"/>
      <c r="G34" s="127"/>
      <c r="H34" s="127"/>
      <c r="I34" s="127"/>
      <c r="J34" s="127"/>
      <c r="K34" s="127"/>
      <c r="L34" s="127">
        <f t="shared" si="1"/>
        <v>35000</v>
      </c>
      <c r="M34" s="140">
        <v>35000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00">
        <f t="shared" si="0"/>
        <v>0</v>
      </c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</row>
    <row r="35" spans="1:84" ht="12.75" customHeight="1">
      <c r="A35" s="124" t="s">
        <v>71</v>
      </c>
      <c r="B35" s="131" t="s">
        <v>94</v>
      </c>
      <c r="C35" s="131" t="s">
        <v>95</v>
      </c>
      <c r="D35" s="131" t="s">
        <v>153</v>
      </c>
      <c r="E35" s="135" t="s">
        <v>373</v>
      </c>
      <c r="F35" s="127"/>
      <c r="G35" s="127"/>
      <c r="H35" s="127"/>
      <c r="I35" s="127"/>
      <c r="J35" s="127"/>
      <c r="K35" s="127"/>
      <c r="L35" s="127">
        <f t="shared" si="1"/>
        <v>5000</v>
      </c>
      <c r="M35" s="140">
        <v>5000</v>
      </c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00">
        <f t="shared" si="0"/>
        <v>0</v>
      </c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</row>
    <row r="36" spans="1:84" ht="12.75" customHeight="1">
      <c r="A36" s="124" t="s">
        <v>71</v>
      </c>
      <c r="B36" s="131" t="s">
        <v>98</v>
      </c>
      <c r="C36" s="131" t="s">
        <v>154</v>
      </c>
      <c r="D36" s="131" t="s">
        <v>155</v>
      </c>
      <c r="E36" s="137" t="s">
        <v>374</v>
      </c>
      <c r="F36" s="127"/>
      <c r="G36" s="127"/>
      <c r="H36" s="127"/>
      <c r="I36" s="127"/>
      <c r="J36" s="127"/>
      <c r="K36" s="127"/>
      <c r="L36" s="127">
        <f t="shared" si="1"/>
        <v>0</v>
      </c>
      <c r="M36" s="140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00">
        <f t="shared" si="0"/>
        <v>800000</v>
      </c>
      <c r="BA36" s="144">
        <v>800000</v>
      </c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</row>
    <row r="37" spans="1:84" ht="12.75" customHeight="1">
      <c r="A37" s="124" t="s">
        <v>71</v>
      </c>
      <c r="B37" s="131" t="s">
        <v>98</v>
      </c>
      <c r="C37" s="131" t="s">
        <v>154</v>
      </c>
      <c r="D37" s="131" t="s">
        <v>156</v>
      </c>
      <c r="E37" s="126" t="s">
        <v>375</v>
      </c>
      <c r="F37" s="127"/>
      <c r="G37" s="127"/>
      <c r="H37" s="127"/>
      <c r="I37" s="127"/>
      <c r="J37" s="127"/>
      <c r="K37" s="127"/>
      <c r="L37" s="127">
        <f t="shared" si="1"/>
        <v>0</v>
      </c>
      <c r="M37" s="140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00">
        <f t="shared" si="0"/>
        <v>50000</v>
      </c>
      <c r="BA37" s="143">
        <v>50000</v>
      </c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</row>
    <row r="38" spans="1:84" ht="12.75" customHeight="1">
      <c r="A38" s="124" t="s">
        <v>71</v>
      </c>
      <c r="B38" s="131" t="s">
        <v>98</v>
      </c>
      <c r="C38" s="131" t="s">
        <v>154</v>
      </c>
      <c r="D38" s="131" t="s">
        <v>156</v>
      </c>
      <c r="E38" s="126" t="s">
        <v>376</v>
      </c>
      <c r="F38" s="127"/>
      <c r="G38" s="127"/>
      <c r="H38" s="127"/>
      <c r="I38" s="127"/>
      <c r="J38" s="127"/>
      <c r="K38" s="127"/>
      <c r="L38" s="127">
        <f t="shared" si="1"/>
        <v>0</v>
      </c>
      <c r="M38" s="140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00">
        <f t="shared" si="0"/>
        <v>100000</v>
      </c>
      <c r="BA38" s="143">
        <v>100000</v>
      </c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</row>
    <row r="39" spans="1:84" ht="12.75" customHeight="1">
      <c r="A39" s="124" t="s">
        <v>71</v>
      </c>
      <c r="B39" s="131" t="s">
        <v>98</v>
      </c>
      <c r="C39" s="131" t="s">
        <v>157</v>
      </c>
      <c r="D39" s="131" t="s">
        <v>158</v>
      </c>
      <c r="E39" s="137" t="s">
        <v>377</v>
      </c>
      <c r="F39" s="127"/>
      <c r="G39" s="127"/>
      <c r="H39" s="127"/>
      <c r="I39" s="127"/>
      <c r="J39" s="127"/>
      <c r="K39" s="127"/>
      <c r="L39" s="127">
        <f t="shared" si="1"/>
        <v>0</v>
      </c>
      <c r="M39" s="140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00">
        <f aca="true" t="shared" si="2" ref="AZ39:AZ70">SUM(BA39:BE39)</f>
        <v>145000</v>
      </c>
      <c r="BA39" s="143">
        <v>145000</v>
      </c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</row>
    <row r="40" spans="1:84" ht="12.75" customHeight="1">
      <c r="A40" s="124" t="s">
        <v>71</v>
      </c>
      <c r="B40" s="133" t="s">
        <v>98</v>
      </c>
      <c r="C40" s="133" t="s">
        <v>154</v>
      </c>
      <c r="D40" s="133" t="s">
        <v>155</v>
      </c>
      <c r="E40" s="138" t="s">
        <v>378</v>
      </c>
      <c r="F40" s="127"/>
      <c r="G40" s="127"/>
      <c r="H40" s="127"/>
      <c r="I40" s="127"/>
      <c r="J40" s="127"/>
      <c r="K40" s="127"/>
      <c r="L40" s="127">
        <f aca="true" t="shared" si="3" ref="L40:L71">SUM(M40:V40)</f>
        <v>70000</v>
      </c>
      <c r="M40" s="140">
        <v>70000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00">
        <f t="shared" si="2"/>
        <v>0</v>
      </c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</row>
    <row r="41" spans="1:84" ht="12.75" customHeight="1">
      <c r="A41" s="124" t="s">
        <v>71</v>
      </c>
      <c r="B41" s="133" t="s">
        <v>98</v>
      </c>
      <c r="C41" s="133" t="s">
        <v>154</v>
      </c>
      <c r="D41" s="133" t="s">
        <v>155</v>
      </c>
      <c r="E41" s="138" t="s">
        <v>379</v>
      </c>
      <c r="F41" s="127"/>
      <c r="G41" s="127"/>
      <c r="H41" s="127"/>
      <c r="I41" s="127"/>
      <c r="J41" s="127"/>
      <c r="K41" s="127"/>
      <c r="L41" s="127">
        <f t="shared" si="3"/>
        <v>50000</v>
      </c>
      <c r="M41" s="140">
        <v>50000</v>
      </c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00">
        <f t="shared" si="2"/>
        <v>0</v>
      </c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</row>
    <row r="42" spans="1:84" ht="12.75" customHeight="1">
      <c r="A42" s="124" t="s">
        <v>71</v>
      </c>
      <c r="B42" s="139" t="s">
        <v>98</v>
      </c>
      <c r="C42" s="139" t="s">
        <v>142</v>
      </c>
      <c r="D42" s="139" t="s">
        <v>159</v>
      </c>
      <c r="E42" s="138" t="s">
        <v>380</v>
      </c>
      <c r="F42" s="127"/>
      <c r="G42" s="127"/>
      <c r="H42" s="127"/>
      <c r="I42" s="127"/>
      <c r="J42" s="127"/>
      <c r="K42" s="127"/>
      <c r="L42" s="127">
        <f t="shared" si="3"/>
        <v>5000</v>
      </c>
      <c r="M42" s="140">
        <v>5000</v>
      </c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00">
        <f t="shared" si="2"/>
        <v>0</v>
      </c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</row>
    <row r="43" spans="1:84" ht="12.75" customHeight="1">
      <c r="A43" s="124" t="s">
        <v>71</v>
      </c>
      <c r="B43" s="139" t="s">
        <v>98</v>
      </c>
      <c r="C43" s="139" t="s">
        <v>160</v>
      </c>
      <c r="D43" s="139" t="s">
        <v>161</v>
      </c>
      <c r="E43" s="138" t="s">
        <v>381</v>
      </c>
      <c r="F43" s="127"/>
      <c r="G43" s="127"/>
      <c r="H43" s="127"/>
      <c r="I43" s="127"/>
      <c r="J43" s="127"/>
      <c r="K43" s="127"/>
      <c r="L43" s="127">
        <f t="shared" si="3"/>
        <v>5000</v>
      </c>
      <c r="M43" s="140">
        <v>5000</v>
      </c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00">
        <f t="shared" si="2"/>
        <v>0</v>
      </c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</row>
    <row r="44" spans="1:84" ht="12.75" customHeight="1">
      <c r="A44" s="124" t="s">
        <v>71</v>
      </c>
      <c r="B44" s="133" t="s">
        <v>162</v>
      </c>
      <c r="C44" s="133" t="s">
        <v>163</v>
      </c>
      <c r="D44" s="133" t="s">
        <v>164</v>
      </c>
      <c r="E44" s="137" t="s">
        <v>382</v>
      </c>
      <c r="F44" s="127"/>
      <c r="G44" s="127"/>
      <c r="H44" s="127"/>
      <c r="I44" s="127"/>
      <c r="J44" s="127"/>
      <c r="K44" s="127"/>
      <c r="L44" s="127">
        <f t="shared" si="3"/>
        <v>5000</v>
      </c>
      <c r="M44" s="140">
        <v>5000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00">
        <f t="shared" si="2"/>
        <v>0</v>
      </c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</row>
    <row r="45" spans="1:84" ht="12.75" customHeight="1">
      <c r="A45" s="124" t="s">
        <v>71</v>
      </c>
      <c r="B45" s="139" t="s">
        <v>98</v>
      </c>
      <c r="C45" s="139" t="s">
        <v>142</v>
      </c>
      <c r="D45" s="139" t="s">
        <v>159</v>
      </c>
      <c r="E45" s="137" t="s">
        <v>383</v>
      </c>
      <c r="F45" s="127"/>
      <c r="G45" s="127"/>
      <c r="H45" s="127"/>
      <c r="I45" s="127"/>
      <c r="J45" s="127"/>
      <c r="K45" s="127"/>
      <c r="L45" s="127">
        <f t="shared" si="3"/>
        <v>5000</v>
      </c>
      <c r="M45" s="140">
        <v>5000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00">
        <f t="shared" si="2"/>
        <v>0</v>
      </c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</row>
    <row r="46" spans="1:84" ht="12.75" customHeight="1">
      <c r="A46" s="124" t="s">
        <v>71</v>
      </c>
      <c r="B46" s="139" t="s">
        <v>165</v>
      </c>
      <c r="C46" s="139" t="s">
        <v>166</v>
      </c>
      <c r="D46" s="139" t="s">
        <v>167</v>
      </c>
      <c r="E46" s="137" t="s">
        <v>384</v>
      </c>
      <c r="F46" s="127"/>
      <c r="G46" s="127"/>
      <c r="H46" s="127"/>
      <c r="I46" s="127"/>
      <c r="J46" s="127"/>
      <c r="K46" s="127"/>
      <c r="L46" s="127">
        <f t="shared" si="3"/>
        <v>500000</v>
      </c>
      <c r="M46" s="140"/>
      <c r="N46" s="127"/>
      <c r="O46" s="127"/>
      <c r="P46" s="127"/>
      <c r="Q46" s="140">
        <v>500000</v>
      </c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00">
        <f t="shared" si="2"/>
        <v>0</v>
      </c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</row>
    <row r="47" spans="1:84" ht="12.75" customHeight="1">
      <c r="A47" s="124" t="s">
        <v>71</v>
      </c>
      <c r="B47" s="139" t="s">
        <v>165</v>
      </c>
      <c r="C47" s="139" t="s">
        <v>166</v>
      </c>
      <c r="D47" s="139" t="s">
        <v>167</v>
      </c>
      <c r="E47" s="137" t="s">
        <v>385</v>
      </c>
      <c r="F47" s="127"/>
      <c r="G47" s="127"/>
      <c r="H47" s="127"/>
      <c r="I47" s="127"/>
      <c r="J47" s="127"/>
      <c r="K47" s="127"/>
      <c r="L47" s="127">
        <f t="shared" si="3"/>
        <v>100000</v>
      </c>
      <c r="M47" s="140"/>
      <c r="N47" s="127"/>
      <c r="O47" s="127"/>
      <c r="P47" s="127"/>
      <c r="Q47" s="140">
        <v>100000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00">
        <f t="shared" si="2"/>
        <v>0</v>
      </c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</row>
    <row r="48" spans="1:84" ht="12.75" customHeight="1">
      <c r="A48" s="124" t="s">
        <v>71</v>
      </c>
      <c r="B48" s="133" t="s">
        <v>165</v>
      </c>
      <c r="C48" s="133" t="s">
        <v>166</v>
      </c>
      <c r="D48" s="133" t="s">
        <v>167</v>
      </c>
      <c r="E48" s="138" t="s">
        <v>386</v>
      </c>
      <c r="F48" s="127"/>
      <c r="G48" s="127"/>
      <c r="H48" s="127"/>
      <c r="I48" s="127"/>
      <c r="J48" s="127"/>
      <c r="K48" s="127"/>
      <c r="L48" s="127">
        <f t="shared" si="3"/>
        <v>120000</v>
      </c>
      <c r="M48" s="140"/>
      <c r="N48" s="127"/>
      <c r="O48" s="127"/>
      <c r="P48" s="127"/>
      <c r="Q48" s="140">
        <v>120000</v>
      </c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00">
        <f t="shared" si="2"/>
        <v>0</v>
      </c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</row>
    <row r="49" spans="1:84" ht="12.75" customHeight="1">
      <c r="A49" s="124" t="s">
        <v>71</v>
      </c>
      <c r="B49" s="131" t="s">
        <v>165</v>
      </c>
      <c r="C49" s="131" t="s">
        <v>168</v>
      </c>
      <c r="D49" s="131" t="s">
        <v>169</v>
      </c>
      <c r="E49" s="138" t="s">
        <v>387</v>
      </c>
      <c r="F49" s="127"/>
      <c r="G49" s="127"/>
      <c r="H49" s="127"/>
      <c r="I49" s="127"/>
      <c r="J49" s="127"/>
      <c r="K49" s="127"/>
      <c r="L49" s="127">
        <f t="shared" si="3"/>
        <v>200000</v>
      </c>
      <c r="M49" s="140">
        <v>200000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00">
        <f t="shared" si="2"/>
        <v>0</v>
      </c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</row>
    <row r="50" spans="1:84" ht="12.75" customHeight="1">
      <c r="A50" s="124" t="s">
        <v>71</v>
      </c>
      <c r="B50" s="131" t="s">
        <v>162</v>
      </c>
      <c r="C50" s="131" t="s">
        <v>170</v>
      </c>
      <c r="D50" s="131" t="s">
        <v>171</v>
      </c>
      <c r="E50" s="137" t="s">
        <v>388</v>
      </c>
      <c r="F50" s="127"/>
      <c r="G50" s="127"/>
      <c r="H50" s="127"/>
      <c r="I50" s="127"/>
      <c r="J50" s="127"/>
      <c r="K50" s="127"/>
      <c r="L50" s="127">
        <f t="shared" si="3"/>
        <v>0</v>
      </c>
      <c r="M50" s="140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00">
        <f t="shared" si="2"/>
        <v>190000</v>
      </c>
      <c r="BA50" s="143">
        <v>190000</v>
      </c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</row>
    <row r="51" spans="1:84" ht="12.75" customHeight="1">
      <c r="A51" s="124" t="s">
        <v>71</v>
      </c>
      <c r="B51" s="131" t="s">
        <v>162</v>
      </c>
      <c r="C51" s="131" t="s">
        <v>172</v>
      </c>
      <c r="D51" s="131" t="s">
        <v>173</v>
      </c>
      <c r="E51" s="137" t="s">
        <v>389</v>
      </c>
      <c r="F51" s="127"/>
      <c r="G51" s="127"/>
      <c r="H51" s="127"/>
      <c r="I51" s="127"/>
      <c r="J51" s="127"/>
      <c r="K51" s="127"/>
      <c r="L51" s="127">
        <f t="shared" si="3"/>
        <v>0</v>
      </c>
      <c r="M51" s="140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00">
        <f t="shared" si="2"/>
        <v>50000</v>
      </c>
      <c r="BA51" s="143">
        <v>50000</v>
      </c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</row>
    <row r="52" spans="1:84" ht="12.75" customHeight="1">
      <c r="A52" s="124" t="s">
        <v>71</v>
      </c>
      <c r="B52" s="131" t="s">
        <v>162</v>
      </c>
      <c r="C52" s="131" t="s">
        <v>172</v>
      </c>
      <c r="D52" s="131" t="s">
        <v>174</v>
      </c>
      <c r="E52" s="137" t="s">
        <v>390</v>
      </c>
      <c r="F52" s="127"/>
      <c r="G52" s="127"/>
      <c r="H52" s="127"/>
      <c r="I52" s="127"/>
      <c r="J52" s="127"/>
      <c r="K52" s="127"/>
      <c r="L52" s="127">
        <f t="shared" si="3"/>
        <v>0</v>
      </c>
      <c r="M52" s="140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00">
        <f t="shared" si="2"/>
        <v>200000</v>
      </c>
      <c r="BA52" s="143">
        <v>200000</v>
      </c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</row>
    <row r="53" spans="1:84" ht="12.75" customHeight="1">
      <c r="A53" s="124" t="s">
        <v>71</v>
      </c>
      <c r="B53" s="131" t="s">
        <v>162</v>
      </c>
      <c r="C53" s="131" t="s">
        <v>175</v>
      </c>
      <c r="D53" s="131" t="s">
        <v>176</v>
      </c>
      <c r="E53" s="137" t="s">
        <v>391</v>
      </c>
      <c r="F53" s="127"/>
      <c r="G53" s="127"/>
      <c r="H53" s="127"/>
      <c r="I53" s="127"/>
      <c r="J53" s="127"/>
      <c r="K53" s="127"/>
      <c r="L53" s="127">
        <f t="shared" si="3"/>
        <v>0</v>
      </c>
      <c r="M53" s="140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00">
        <f t="shared" si="2"/>
        <v>3550000</v>
      </c>
      <c r="BA53" s="143">
        <v>3550000</v>
      </c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</row>
    <row r="54" spans="1:84" ht="12.75" customHeight="1">
      <c r="A54" s="124" t="s">
        <v>71</v>
      </c>
      <c r="B54" s="131" t="s">
        <v>162</v>
      </c>
      <c r="C54" s="131" t="s">
        <v>172</v>
      </c>
      <c r="D54" s="131" t="s">
        <v>174</v>
      </c>
      <c r="E54" s="137" t="s">
        <v>392</v>
      </c>
      <c r="F54" s="127"/>
      <c r="G54" s="127"/>
      <c r="H54" s="127"/>
      <c r="I54" s="127"/>
      <c r="J54" s="127"/>
      <c r="K54" s="127"/>
      <c r="L54" s="127">
        <f t="shared" si="3"/>
        <v>0</v>
      </c>
      <c r="M54" s="140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00">
        <f t="shared" si="2"/>
        <v>60000</v>
      </c>
      <c r="BA54" s="143">
        <v>60000</v>
      </c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</row>
    <row r="55" spans="1:84" ht="12.75" customHeight="1">
      <c r="A55" s="124" t="s">
        <v>71</v>
      </c>
      <c r="B55" s="131" t="s">
        <v>162</v>
      </c>
      <c r="C55" s="131" t="s">
        <v>172</v>
      </c>
      <c r="D55" s="131" t="s">
        <v>177</v>
      </c>
      <c r="E55" s="137" t="s">
        <v>393</v>
      </c>
      <c r="F55" s="127"/>
      <c r="G55" s="127"/>
      <c r="H55" s="127"/>
      <c r="I55" s="127"/>
      <c r="J55" s="127"/>
      <c r="K55" s="127"/>
      <c r="L55" s="127">
        <f t="shared" si="3"/>
        <v>0</v>
      </c>
      <c r="M55" s="140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00">
        <f t="shared" si="2"/>
        <v>200000</v>
      </c>
      <c r="BA55" s="143">
        <v>200000</v>
      </c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</row>
    <row r="56" spans="1:84" ht="12.75" customHeight="1">
      <c r="A56" s="124" t="s">
        <v>71</v>
      </c>
      <c r="B56" s="131" t="s">
        <v>162</v>
      </c>
      <c r="C56" s="131" t="s">
        <v>178</v>
      </c>
      <c r="D56" s="131" t="s">
        <v>179</v>
      </c>
      <c r="E56" s="126" t="s">
        <v>394</v>
      </c>
      <c r="F56" s="127"/>
      <c r="G56" s="127"/>
      <c r="H56" s="127"/>
      <c r="I56" s="127"/>
      <c r="J56" s="127"/>
      <c r="K56" s="127"/>
      <c r="L56" s="127">
        <f t="shared" si="3"/>
        <v>5000</v>
      </c>
      <c r="M56" s="140">
        <v>5000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00">
        <f t="shared" si="2"/>
        <v>0</v>
      </c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</row>
    <row r="57" spans="1:84" ht="12.75" customHeight="1">
      <c r="A57" s="124" t="s">
        <v>71</v>
      </c>
      <c r="B57" s="131" t="s">
        <v>162</v>
      </c>
      <c r="C57" s="131" t="s">
        <v>180</v>
      </c>
      <c r="D57" s="131" t="s">
        <v>181</v>
      </c>
      <c r="E57" s="137" t="s">
        <v>395</v>
      </c>
      <c r="F57" s="127"/>
      <c r="G57" s="127"/>
      <c r="H57" s="127"/>
      <c r="I57" s="127"/>
      <c r="J57" s="127"/>
      <c r="K57" s="127"/>
      <c r="L57" s="127">
        <f t="shared" si="3"/>
        <v>0</v>
      </c>
      <c r="M57" s="140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00">
        <f t="shared" si="2"/>
        <v>100000</v>
      </c>
      <c r="BA57" s="143">
        <v>100000</v>
      </c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</row>
    <row r="58" spans="1:84" ht="12.75" customHeight="1">
      <c r="A58" s="124" t="s">
        <v>71</v>
      </c>
      <c r="B58" s="131" t="s">
        <v>162</v>
      </c>
      <c r="C58" s="131" t="s">
        <v>182</v>
      </c>
      <c r="D58" s="131" t="s">
        <v>183</v>
      </c>
      <c r="E58" s="136" t="s">
        <v>396</v>
      </c>
      <c r="F58" s="127"/>
      <c r="G58" s="127"/>
      <c r="H58" s="127"/>
      <c r="I58" s="127"/>
      <c r="J58" s="127"/>
      <c r="K58" s="127"/>
      <c r="L58" s="127">
        <f t="shared" si="3"/>
        <v>0</v>
      </c>
      <c r="M58" s="140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00">
        <f t="shared" si="2"/>
        <v>10000</v>
      </c>
      <c r="BA58" s="143">
        <v>10000</v>
      </c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</row>
    <row r="59" spans="1:84" ht="12.75" customHeight="1">
      <c r="A59" s="124" t="s">
        <v>71</v>
      </c>
      <c r="B59" s="131" t="s">
        <v>162</v>
      </c>
      <c r="C59" s="131" t="s">
        <v>182</v>
      </c>
      <c r="D59" s="131" t="s">
        <v>184</v>
      </c>
      <c r="E59" s="136" t="s">
        <v>397</v>
      </c>
      <c r="F59" s="127"/>
      <c r="G59" s="127"/>
      <c r="H59" s="127"/>
      <c r="I59" s="127"/>
      <c r="J59" s="127"/>
      <c r="K59" s="127"/>
      <c r="L59" s="127">
        <f t="shared" si="3"/>
        <v>0</v>
      </c>
      <c r="M59" s="140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00">
        <f t="shared" si="2"/>
        <v>100000</v>
      </c>
      <c r="BA59" s="143">
        <v>100000</v>
      </c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</row>
    <row r="60" spans="1:84" ht="12.75" customHeight="1">
      <c r="A60" s="124" t="s">
        <v>71</v>
      </c>
      <c r="B60" s="139" t="s">
        <v>162</v>
      </c>
      <c r="C60" s="139" t="s">
        <v>175</v>
      </c>
      <c r="D60" s="139" t="s">
        <v>176</v>
      </c>
      <c r="E60" s="136" t="s">
        <v>398</v>
      </c>
      <c r="F60" s="127"/>
      <c r="G60" s="127"/>
      <c r="H60" s="127"/>
      <c r="I60" s="127"/>
      <c r="J60" s="127"/>
      <c r="K60" s="127"/>
      <c r="L60" s="127">
        <f t="shared" si="3"/>
        <v>0</v>
      </c>
      <c r="M60" s="140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00">
        <f t="shared" si="2"/>
        <v>4800</v>
      </c>
      <c r="BA60" s="143">
        <v>4800</v>
      </c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</row>
    <row r="61" spans="1:84" ht="12.75" customHeight="1">
      <c r="A61" s="124" t="s">
        <v>71</v>
      </c>
      <c r="B61" s="133" t="s">
        <v>162</v>
      </c>
      <c r="C61" s="133" t="s">
        <v>163</v>
      </c>
      <c r="D61" s="133" t="s">
        <v>185</v>
      </c>
      <c r="E61" s="136" t="s">
        <v>399</v>
      </c>
      <c r="F61" s="127"/>
      <c r="G61" s="127"/>
      <c r="H61" s="127"/>
      <c r="I61" s="127"/>
      <c r="J61" s="127"/>
      <c r="K61" s="127"/>
      <c r="L61" s="127">
        <f t="shared" si="3"/>
        <v>0</v>
      </c>
      <c r="M61" s="140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00">
        <f t="shared" si="2"/>
        <v>15696</v>
      </c>
      <c r="BA61" s="140">
        <v>15696</v>
      </c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</row>
    <row r="62" spans="1:84" ht="12.75" customHeight="1">
      <c r="A62" s="124" t="s">
        <v>71</v>
      </c>
      <c r="B62" s="133" t="s">
        <v>162</v>
      </c>
      <c r="C62" s="133" t="s">
        <v>172</v>
      </c>
      <c r="D62" s="133" t="s">
        <v>174</v>
      </c>
      <c r="E62" s="136" t="s">
        <v>400</v>
      </c>
      <c r="F62" s="127"/>
      <c r="G62" s="127"/>
      <c r="H62" s="127"/>
      <c r="I62" s="127"/>
      <c r="J62" s="127"/>
      <c r="K62" s="127"/>
      <c r="L62" s="127">
        <f t="shared" si="3"/>
        <v>64080</v>
      </c>
      <c r="M62" s="140">
        <v>64080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00">
        <f t="shared" si="2"/>
        <v>0</v>
      </c>
      <c r="BA62" s="140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</row>
    <row r="63" spans="1:84" ht="12.75" customHeight="1">
      <c r="A63" s="124" t="s">
        <v>71</v>
      </c>
      <c r="B63" s="133" t="s">
        <v>162</v>
      </c>
      <c r="C63" s="133" t="s">
        <v>186</v>
      </c>
      <c r="D63" s="133" t="s">
        <v>187</v>
      </c>
      <c r="E63" s="136" t="s">
        <v>401</v>
      </c>
      <c r="F63" s="127"/>
      <c r="G63" s="127"/>
      <c r="H63" s="127"/>
      <c r="I63" s="127"/>
      <c r="J63" s="127"/>
      <c r="K63" s="127"/>
      <c r="L63" s="127">
        <f t="shared" si="3"/>
        <v>0</v>
      </c>
      <c r="M63" s="140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00">
        <f t="shared" si="2"/>
        <v>1031940</v>
      </c>
      <c r="BA63" s="140">
        <v>1031940</v>
      </c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</row>
    <row r="64" spans="1:84" ht="12.75" customHeight="1">
      <c r="A64" s="124" t="s">
        <v>71</v>
      </c>
      <c r="B64" s="133" t="s">
        <v>98</v>
      </c>
      <c r="C64" s="133" t="s">
        <v>154</v>
      </c>
      <c r="D64" s="133" t="s">
        <v>156</v>
      </c>
      <c r="E64" s="136" t="s">
        <v>402</v>
      </c>
      <c r="F64" s="127"/>
      <c r="G64" s="127"/>
      <c r="H64" s="127"/>
      <c r="I64" s="127"/>
      <c r="J64" s="127"/>
      <c r="K64" s="127"/>
      <c r="L64" s="127">
        <f t="shared" si="3"/>
        <v>0</v>
      </c>
      <c r="M64" s="140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00">
        <f t="shared" si="2"/>
        <v>653184</v>
      </c>
      <c r="BA64" s="143">
        <v>653184</v>
      </c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</row>
    <row r="65" spans="1:84" ht="12.75" customHeight="1">
      <c r="A65" s="124" t="s">
        <v>71</v>
      </c>
      <c r="B65" s="133" t="s">
        <v>98</v>
      </c>
      <c r="C65" s="133" t="s">
        <v>154</v>
      </c>
      <c r="D65" s="133" t="s">
        <v>156</v>
      </c>
      <c r="E65" s="136" t="s">
        <v>403</v>
      </c>
      <c r="F65" s="127"/>
      <c r="G65" s="127"/>
      <c r="H65" s="127"/>
      <c r="I65" s="127"/>
      <c r="J65" s="127"/>
      <c r="K65" s="127"/>
      <c r="L65" s="127">
        <f t="shared" si="3"/>
        <v>42608</v>
      </c>
      <c r="M65" s="140">
        <v>42608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00">
        <f t="shared" si="2"/>
        <v>0</v>
      </c>
      <c r="BA65" s="143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</row>
    <row r="66" spans="1:84" ht="12.75" customHeight="1">
      <c r="A66" s="124" t="s">
        <v>71</v>
      </c>
      <c r="B66" s="133" t="s">
        <v>98</v>
      </c>
      <c r="C66" s="133" t="s">
        <v>154</v>
      </c>
      <c r="D66" s="133" t="s">
        <v>156</v>
      </c>
      <c r="E66" s="136" t="s">
        <v>402</v>
      </c>
      <c r="F66" s="127"/>
      <c r="G66" s="127"/>
      <c r="H66" s="127"/>
      <c r="I66" s="127"/>
      <c r="J66" s="127"/>
      <c r="K66" s="127"/>
      <c r="L66" s="127">
        <f t="shared" si="3"/>
        <v>0</v>
      </c>
      <c r="M66" s="140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00">
        <f t="shared" si="2"/>
        <v>74159.86</v>
      </c>
      <c r="BA66" s="140">
        <v>74159.86</v>
      </c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</row>
    <row r="67" spans="1:84" ht="12.75" customHeight="1">
      <c r="A67" s="124" t="s">
        <v>71</v>
      </c>
      <c r="B67" s="133" t="s">
        <v>162</v>
      </c>
      <c r="C67" s="133" t="s">
        <v>188</v>
      </c>
      <c r="D67" s="133" t="s">
        <v>189</v>
      </c>
      <c r="E67" s="137" t="s">
        <v>404</v>
      </c>
      <c r="F67" s="127"/>
      <c r="G67" s="127"/>
      <c r="H67" s="127"/>
      <c r="I67" s="127"/>
      <c r="J67" s="127"/>
      <c r="K67" s="127"/>
      <c r="L67" s="127">
        <f t="shared" si="3"/>
        <v>0</v>
      </c>
      <c r="M67" s="140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00">
        <f t="shared" si="2"/>
        <v>70000</v>
      </c>
      <c r="BA67" s="143">
        <v>70000</v>
      </c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</row>
    <row r="68" spans="1:84" ht="12.75" customHeight="1">
      <c r="A68" s="124" t="s">
        <v>71</v>
      </c>
      <c r="B68" s="133" t="s">
        <v>162</v>
      </c>
      <c r="C68" s="133" t="s">
        <v>190</v>
      </c>
      <c r="D68" s="133" t="s">
        <v>191</v>
      </c>
      <c r="E68" s="126" t="s">
        <v>405</v>
      </c>
      <c r="F68" s="127"/>
      <c r="G68" s="127"/>
      <c r="H68" s="127"/>
      <c r="I68" s="127"/>
      <c r="J68" s="127"/>
      <c r="K68" s="127"/>
      <c r="L68" s="127">
        <f t="shared" si="3"/>
        <v>20000</v>
      </c>
      <c r="M68" s="140">
        <v>20000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00">
        <f t="shared" si="2"/>
        <v>0</v>
      </c>
      <c r="BA68" s="143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</row>
    <row r="69" spans="1:84" ht="12.75" customHeight="1">
      <c r="A69" s="124" t="s">
        <v>71</v>
      </c>
      <c r="B69" s="133" t="s">
        <v>162</v>
      </c>
      <c r="C69" s="133" t="s">
        <v>188</v>
      </c>
      <c r="D69" s="133" t="s">
        <v>192</v>
      </c>
      <c r="E69" s="136" t="s">
        <v>406</v>
      </c>
      <c r="F69" s="127"/>
      <c r="G69" s="127"/>
      <c r="H69" s="127"/>
      <c r="I69" s="127"/>
      <c r="J69" s="127"/>
      <c r="K69" s="127"/>
      <c r="L69" s="127">
        <f t="shared" si="3"/>
        <v>0</v>
      </c>
      <c r="M69" s="140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00">
        <f t="shared" si="2"/>
        <v>21849</v>
      </c>
      <c r="BA69" s="143">
        <v>21849</v>
      </c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</row>
    <row r="70" spans="1:84" ht="12.75" customHeight="1">
      <c r="A70" s="124" t="s">
        <v>71</v>
      </c>
      <c r="B70" s="133" t="s">
        <v>162</v>
      </c>
      <c r="C70" s="133" t="s">
        <v>188</v>
      </c>
      <c r="D70" s="133" t="s">
        <v>193</v>
      </c>
      <c r="E70" s="136" t="s">
        <v>407</v>
      </c>
      <c r="F70" s="127"/>
      <c r="G70" s="127"/>
      <c r="H70" s="127"/>
      <c r="I70" s="127"/>
      <c r="J70" s="127"/>
      <c r="K70" s="127"/>
      <c r="L70" s="127">
        <f t="shared" si="3"/>
        <v>0</v>
      </c>
      <c r="M70" s="140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00">
        <f t="shared" si="2"/>
        <v>62000</v>
      </c>
      <c r="BA70" s="143">
        <v>62000</v>
      </c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</row>
    <row r="71" spans="1:84" ht="12.75" customHeight="1">
      <c r="A71" s="124" t="s">
        <v>71</v>
      </c>
      <c r="B71" s="133" t="s">
        <v>162</v>
      </c>
      <c r="C71" s="133" t="s">
        <v>188</v>
      </c>
      <c r="D71" s="133" t="s">
        <v>194</v>
      </c>
      <c r="E71" s="136" t="s">
        <v>408</v>
      </c>
      <c r="F71" s="127"/>
      <c r="G71" s="127"/>
      <c r="H71" s="127"/>
      <c r="I71" s="127"/>
      <c r="J71" s="127"/>
      <c r="K71" s="127"/>
      <c r="L71" s="127">
        <f t="shared" si="3"/>
        <v>0</v>
      </c>
      <c r="M71" s="140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00">
        <f aca="true" t="shared" si="4" ref="AZ71:AZ99">SUM(BA71:BE71)</f>
        <v>310000</v>
      </c>
      <c r="BA71" s="143">
        <v>310000</v>
      </c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</row>
    <row r="72" spans="1:84" ht="12.75" customHeight="1">
      <c r="A72" s="124" t="s">
        <v>71</v>
      </c>
      <c r="B72" s="133" t="s">
        <v>162</v>
      </c>
      <c r="C72" s="133" t="s">
        <v>188</v>
      </c>
      <c r="D72" s="133" t="s">
        <v>195</v>
      </c>
      <c r="E72" s="126" t="s">
        <v>409</v>
      </c>
      <c r="F72" s="127"/>
      <c r="G72" s="127"/>
      <c r="H72" s="127"/>
      <c r="I72" s="127"/>
      <c r="J72" s="127"/>
      <c r="K72" s="127"/>
      <c r="L72" s="127">
        <f aca="true" t="shared" si="5" ref="L72:L99">SUM(M72:V72)</f>
        <v>0</v>
      </c>
      <c r="M72" s="140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00">
        <f t="shared" si="4"/>
        <v>80000</v>
      </c>
      <c r="BA72" s="143">
        <v>80000</v>
      </c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</row>
    <row r="73" spans="1:84" ht="12.75" customHeight="1">
      <c r="A73" s="124" t="s">
        <v>71</v>
      </c>
      <c r="B73" s="133" t="s">
        <v>128</v>
      </c>
      <c r="C73" s="133" t="s">
        <v>135</v>
      </c>
      <c r="D73" s="133" t="s">
        <v>136</v>
      </c>
      <c r="E73" s="136" t="s">
        <v>410</v>
      </c>
      <c r="F73" s="127"/>
      <c r="G73" s="127"/>
      <c r="H73" s="127"/>
      <c r="I73" s="127"/>
      <c r="J73" s="127"/>
      <c r="K73" s="127"/>
      <c r="L73" s="127">
        <f t="shared" si="5"/>
        <v>40000</v>
      </c>
      <c r="M73" s="140">
        <v>40000</v>
      </c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00">
        <f t="shared" si="4"/>
        <v>0</v>
      </c>
      <c r="BA73" s="143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</row>
    <row r="74" spans="1:84" ht="12.75" customHeight="1">
      <c r="A74" s="124" t="s">
        <v>71</v>
      </c>
      <c r="B74" s="133" t="s">
        <v>94</v>
      </c>
      <c r="C74" s="133" t="s">
        <v>196</v>
      </c>
      <c r="D74" s="133" t="s">
        <v>197</v>
      </c>
      <c r="E74" s="130" t="s">
        <v>411</v>
      </c>
      <c r="F74" s="127"/>
      <c r="G74" s="127"/>
      <c r="H74" s="127"/>
      <c r="I74" s="127"/>
      <c r="J74" s="127"/>
      <c r="K74" s="127"/>
      <c r="L74" s="127">
        <f t="shared" si="5"/>
        <v>300000</v>
      </c>
      <c r="M74" s="140">
        <v>300000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00">
        <f t="shared" si="4"/>
        <v>0</v>
      </c>
      <c r="BA74" s="143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</row>
    <row r="75" spans="1:84" ht="12.75" customHeight="1">
      <c r="A75" s="124" t="s">
        <v>71</v>
      </c>
      <c r="B75" s="139" t="s">
        <v>94</v>
      </c>
      <c r="C75" s="139" t="s">
        <v>95</v>
      </c>
      <c r="D75" s="139" t="s">
        <v>97</v>
      </c>
      <c r="E75" s="130" t="s">
        <v>412</v>
      </c>
      <c r="F75" s="127"/>
      <c r="G75" s="127"/>
      <c r="H75" s="127"/>
      <c r="I75" s="127"/>
      <c r="J75" s="127"/>
      <c r="K75" s="127"/>
      <c r="L75" s="127">
        <f t="shared" si="5"/>
        <v>8000</v>
      </c>
      <c r="M75" s="140">
        <v>8000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00">
        <f t="shared" si="4"/>
        <v>0</v>
      </c>
      <c r="BA75" s="143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</row>
    <row r="76" spans="1:84" ht="12.75" customHeight="1">
      <c r="A76" s="124" t="s">
        <v>71</v>
      </c>
      <c r="B76" s="139" t="s">
        <v>94</v>
      </c>
      <c r="C76" s="139" t="s">
        <v>196</v>
      </c>
      <c r="D76" s="139" t="s">
        <v>198</v>
      </c>
      <c r="E76" s="126" t="s">
        <v>413</v>
      </c>
      <c r="F76" s="127"/>
      <c r="G76" s="127"/>
      <c r="H76" s="127"/>
      <c r="I76" s="127"/>
      <c r="J76" s="127"/>
      <c r="K76" s="127"/>
      <c r="L76" s="127">
        <f t="shared" si="5"/>
        <v>0</v>
      </c>
      <c r="M76" s="140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00">
        <f t="shared" si="4"/>
        <v>6900</v>
      </c>
      <c r="BA76" s="140">
        <v>6900</v>
      </c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</row>
    <row r="77" spans="1:84" ht="12.75" customHeight="1">
      <c r="A77" s="124" t="s">
        <v>71</v>
      </c>
      <c r="B77" s="139" t="s">
        <v>94</v>
      </c>
      <c r="C77" s="139" t="s">
        <v>196</v>
      </c>
      <c r="D77" s="139" t="s">
        <v>198</v>
      </c>
      <c r="E77" s="126" t="s">
        <v>414</v>
      </c>
      <c r="F77" s="127"/>
      <c r="G77" s="127"/>
      <c r="H77" s="127"/>
      <c r="I77" s="127"/>
      <c r="J77" s="127"/>
      <c r="K77" s="127"/>
      <c r="L77" s="127">
        <f t="shared" si="5"/>
        <v>0</v>
      </c>
      <c r="M77" s="140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00">
        <f t="shared" si="4"/>
        <v>6900</v>
      </c>
      <c r="BA77" s="143">
        <v>6900</v>
      </c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</row>
    <row r="78" spans="1:84" s="121" customFormat="1" ht="12.75" customHeight="1">
      <c r="A78" s="147" t="s">
        <v>71</v>
      </c>
      <c r="B78" s="118" t="s">
        <v>125</v>
      </c>
      <c r="C78" s="118" t="s">
        <v>126</v>
      </c>
      <c r="D78" s="118" t="s">
        <v>127</v>
      </c>
      <c r="E78" s="126" t="s">
        <v>415</v>
      </c>
      <c r="F78" s="148"/>
      <c r="G78" s="148"/>
      <c r="H78" s="148"/>
      <c r="I78" s="148"/>
      <c r="J78" s="148"/>
      <c r="K78" s="148"/>
      <c r="L78" s="127">
        <f t="shared" si="5"/>
        <v>200000</v>
      </c>
      <c r="M78" s="159"/>
      <c r="N78" s="148"/>
      <c r="O78" s="148"/>
      <c r="P78" s="148"/>
      <c r="Q78" s="159">
        <v>200000</v>
      </c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00">
        <f t="shared" si="4"/>
        <v>0</v>
      </c>
      <c r="BA78" s="163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</row>
    <row r="79" spans="1:84" ht="12.75" customHeight="1">
      <c r="A79" s="124" t="s">
        <v>71</v>
      </c>
      <c r="B79" s="129" t="s">
        <v>125</v>
      </c>
      <c r="C79" s="129" t="s">
        <v>126</v>
      </c>
      <c r="D79" s="129" t="s">
        <v>127</v>
      </c>
      <c r="E79" s="136" t="s">
        <v>416</v>
      </c>
      <c r="F79" s="127"/>
      <c r="G79" s="127"/>
      <c r="H79" s="127"/>
      <c r="I79" s="127"/>
      <c r="J79" s="127"/>
      <c r="K79" s="127"/>
      <c r="L79" s="127">
        <f t="shared" si="5"/>
        <v>0</v>
      </c>
      <c r="M79" s="140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00">
        <f t="shared" si="4"/>
        <v>72000</v>
      </c>
      <c r="BA79" s="143">
        <v>72000</v>
      </c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</row>
    <row r="80" spans="1:84" ht="12.75" customHeight="1">
      <c r="A80" s="124" t="s">
        <v>71</v>
      </c>
      <c r="B80" s="149" t="s">
        <v>125</v>
      </c>
      <c r="C80" s="149" t="s">
        <v>199</v>
      </c>
      <c r="D80" s="149" t="s">
        <v>200</v>
      </c>
      <c r="E80" s="134" t="s">
        <v>417</v>
      </c>
      <c r="F80" s="127"/>
      <c r="G80" s="127"/>
      <c r="H80" s="127"/>
      <c r="I80" s="127"/>
      <c r="J80" s="127"/>
      <c r="K80" s="127"/>
      <c r="L80" s="127">
        <f t="shared" si="5"/>
        <v>250000</v>
      </c>
      <c r="M80" s="141">
        <v>250000</v>
      </c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00">
        <f t="shared" si="4"/>
        <v>0</v>
      </c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</row>
    <row r="81" spans="1:84" ht="12.75" customHeight="1">
      <c r="A81" s="124" t="s">
        <v>71</v>
      </c>
      <c r="B81" s="149" t="s">
        <v>103</v>
      </c>
      <c r="C81" s="149" t="s">
        <v>201</v>
      </c>
      <c r="D81" s="149" t="s">
        <v>202</v>
      </c>
      <c r="E81" s="126" t="s">
        <v>418</v>
      </c>
      <c r="F81" s="127"/>
      <c r="G81" s="127"/>
      <c r="H81" s="127"/>
      <c r="I81" s="127"/>
      <c r="J81" s="127"/>
      <c r="K81" s="127"/>
      <c r="L81" s="127">
        <f t="shared" si="5"/>
        <v>2500000</v>
      </c>
      <c r="M81" s="140">
        <v>2500000</v>
      </c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00">
        <f t="shared" si="4"/>
        <v>0</v>
      </c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</row>
    <row r="82" spans="1:84" ht="12.75" customHeight="1">
      <c r="A82" s="124" t="s">
        <v>71</v>
      </c>
      <c r="B82" s="149" t="s">
        <v>103</v>
      </c>
      <c r="C82" s="149" t="s">
        <v>203</v>
      </c>
      <c r="D82" s="149" t="s">
        <v>204</v>
      </c>
      <c r="E82" s="126" t="s">
        <v>419</v>
      </c>
      <c r="F82" s="127"/>
      <c r="G82" s="127"/>
      <c r="H82" s="127"/>
      <c r="I82" s="127"/>
      <c r="J82" s="127"/>
      <c r="K82" s="127"/>
      <c r="L82" s="127">
        <f t="shared" si="5"/>
        <v>3000000</v>
      </c>
      <c r="M82" s="140">
        <v>3000000</v>
      </c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00">
        <f t="shared" si="4"/>
        <v>0</v>
      </c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</row>
    <row r="83" spans="1:84" ht="12.75" customHeight="1">
      <c r="A83" s="124" t="s">
        <v>71</v>
      </c>
      <c r="B83" s="133" t="s">
        <v>103</v>
      </c>
      <c r="C83" s="133" t="s">
        <v>203</v>
      </c>
      <c r="D83" s="133" t="s">
        <v>204</v>
      </c>
      <c r="E83" s="134" t="s">
        <v>420</v>
      </c>
      <c r="F83" s="127"/>
      <c r="G83" s="127"/>
      <c r="H83" s="127"/>
      <c r="I83" s="127"/>
      <c r="J83" s="127"/>
      <c r="K83" s="127"/>
      <c r="L83" s="127">
        <f t="shared" si="5"/>
        <v>2320000</v>
      </c>
      <c r="M83" s="141">
        <v>2320000</v>
      </c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00">
        <f t="shared" si="4"/>
        <v>0</v>
      </c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</row>
    <row r="84" spans="1:84" ht="12.75" customHeight="1">
      <c r="A84" s="124" t="s">
        <v>71</v>
      </c>
      <c r="B84" s="133" t="s">
        <v>103</v>
      </c>
      <c r="C84" s="133" t="s">
        <v>203</v>
      </c>
      <c r="D84" s="133" t="s">
        <v>204</v>
      </c>
      <c r="E84" s="126" t="s">
        <v>421</v>
      </c>
      <c r="F84" s="127"/>
      <c r="G84" s="127"/>
      <c r="H84" s="127"/>
      <c r="I84" s="127"/>
      <c r="J84" s="127"/>
      <c r="K84" s="127"/>
      <c r="L84" s="127">
        <f t="shared" si="5"/>
        <v>3000</v>
      </c>
      <c r="M84" s="141">
        <v>3000</v>
      </c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00">
        <f t="shared" si="4"/>
        <v>0</v>
      </c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</row>
    <row r="85" spans="1:84" ht="12.75" customHeight="1">
      <c r="A85" s="124" t="s">
        <v>71</v>
      </c>
      <c r="B85" s="133" t="s">
        <v>103</v>
      </c>
      <c r="C85" s="133" t="s">
        <v>203</v>
      </c>
      <c r="D85" s="133" t="s">
        <v>204</v>
      </c>
      <c r="E85" s="126" t="s">
        <v>422</v>
      </c>
      <c r="F85" s="127"/>
      <c r="G85" s="127"/>
      <c r="H85" s="127"/>
      <c r="I85" s="127"/>
      <c r="J85" s="127"/>
      <c r="K85" s="127"/>
      <c r="L85" s="127">
        <f t="shared" si="5"/>
        <v>175356</v>
      </c>
      <c r="M85" s="141"/>
      <c r="N85" s="127"/>
      <c r="O85" s="127"/>
      <c r="P85" s="127"/>
      <c r="Q85" s="141">
        <v>175356</v>
      </c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00">
        <f t="shared" si="4"/>
        <v>0</v>
      </c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</row>
    <row r="86" spans="1:84" ht="12.75" customHeight="1">
      <c r="A86" s="124" t="s">
        <v>71</v>
      </c>
      <c r="B86" s="139" t="s">
        <v>103</v>
      </c>
      <c r="C86" s="139" t="s">
        <v>104</v>
      </c>
      <c r="D86" s="139" t="s">
        <v>106</v>
      </c>
      <c r="E86" s="136" t="s">
        <v>423</v>
      </c>
      <c r="F86" s="127"/>
      <c r="G86" s="127"/>
      <c r="H86" s="127"/>
      <c r="I86" s="127"/>
      <c r="J86" s="127"/>
      <c r="K86" s="127"/>
      <c r="L86" s="127">
        <f t="shared" si="5"/>
        <v>234560</v>
      </c>
      <c r="M86" s="140">
        <v>234560</v>
      </c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00">
        <f t="shared" si="4"/>
        <v>0</v>
      </c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</row>
    <row r="87" spans="1:84" ht="12.75" customHeight="1">
      <c r="A87" s="124" t="s">
        <v>71</v>
      </c>
      <c r="B87" s="139" t="s">
        <v>103</v>
      </c>
      <c r="C87" s="139" t="s">
        <v>104</v>
      </c>
      <c r="D87" s="139" t="s">
        <v>106</v>
      </c>
      <c r="E87" s="136" t="s">
        <v>424</v>
      </c>
      <c r="F87" s="127"/>
      <c r="G87" s="127"/>
      <c r="H87" s="127"/>
      <c r="I87" s="127"/>
      <c r="J87" s="127"/>
      <c r="K87" s="127"/>
      <c r="L87" s="127">
        <f t="shared" si="5"/>
        <v>201480.9</v>
      </c>
      <c r="M87" s="140">
        <v>201480.9</v>
      </c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00">
        <f t="shared" si="4"/>
        <v>0</v>
      </c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</row>
    <row r="88" spans="1:84" ht="12.75" customHeight="1">
      <c r="A88" s="124" t="s">
        <v>71</v>
      </c>
      <c r="B88" s="149" t="s">
        <v>112</v>
      </c>
      <c r="C88" s="149" t="s">
        <v>205</v>
      </c>
      <c r="D88" s="149" t="s">
        <v>206</v>
      </c>
      <c r="E88" s="150" t="s">
        <v>425</v>
      </c>
      <c r="F88" s="127"/>
      <c r="G88" s="127"/>
      <c r="H88" s="127"/>
      <c r="I88" s="127"/>
      <c r="J88" s="127"/>
      <c r="K88" s="127"/>
      <c r="L88" s="127">
        <f t="shared" si="5"/>
        <v>350000</v>
      </c>
      <c r="M88" s="141">
        <v>350000</v>
      </c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00">
        <f t="shared" si="4"/>
        <v>0</v>
      </c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</row>
    <row r="89" spans="1:84" ht="12.75" customHeight="1">
      <c r="A89" s="124" t="s">
        <v>71</v>
      </c>
      <c r="B89" s="149" t="s">
        <v>112</v>
      </c>
      <c r="C89" s="149" t="s">
        <v>205</v>
      </c>
      <c r="D89" s="149" t="s">
        <v>207</v>
      </c>
      <c r="E89" s="150" t="s">
        <v>426</v>
      </c>
      <c r="F89" s="127"/>
      <c r="G89" s="127"/>
      <c r="H89" s="127"/>
      <c r="I89" s="127"/>
      <c r="J89" s="127"/>
      <c r="K89" s="127"/>
      <c r="L89" s="127">
        <f t="shared" si="5"/>
        <v>800000</v>
      </c>
      <c r="M89" s="141">
        <v>800000</v>
      </c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00">
        <f t="shared" si="4"/>
        <v>0</v>
      </c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</row>
    <row r="90" spans="1:84" ht="12.75" customHeight="1">
      <c r="A90" s="124" t="s">
        <v>71</v>
      </c>
      <c r="B90" s="149" t="s">
        <v>112</v>
      </c>
      <c r="C90" s="149" t="s">
        <v>205</v>
      </c>
      <c r="D90" s="149" t="s">
        <v>207</v>
      </c>
      <c r="E90" s="150" t="s">
        <v>427</v>
      </c>
      <c r="F90" s="127"/>
      <c r="G90" s="127"/>
      <c r="H90" s="127"/>
      <c r="I90" s="127"/>
      <c r="J90" s="127"/>
      <c r="K90" s="127"/>
      <c r="L90" s="127">
        <f t="shared" si="5"/>
        <v>1450000</v>
      </c>
      <c r="M90" s="141">
        <v>1450000</v>
      </c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00">
        <f t="shared" si="4"/>
        <v>0</v>
      </c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</row>
    <row r="91" spans="1:84" ht="12.75" customHeight="1">
      <c r="A91" s="124" t="s">
        <v>71</v>
      </c>
      <c r="B91" s="149" t="s">
        <v>112</v>
      </c>
      <c r="C91" s="149" t="s">
        <v>208</v>
      </c>
      <c r="D91" s="149" t="s">
        <v>209</v>
      </c>
      <c r="E91" s="151" t="s">
        <v>428</v>
      </c>
      <c r="F91" s="127"/>
      <c r="G91" s="127"/>
      <c r="H91" s="127"/>
      <c r="I91" s="127"/>
      <c r="J91" s="127"/>
      <c r="K91" s="127"/>
      <c r="L91" s="127">
        <f t="shared" si="5"/>
        <v>200000</v>
      </c>
      <c r="M91" s="141">
        <v>200000</v>
      </c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00">
        <f t="shared" si="4"/>
        <v>0</v>
      </c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</row>
    <row r="92" spans="1:84" ht="12.75" customHeight="1">
      <c r="A92" s="124" t="s">
        <v>71</v>
      </c>
      <c r="B92" s="149" t="s">
        <v>112</v>
      </c>
      <c r="C92" s="149" t="s">
        <v>210</v>
      </c>
      <c r="D92" s="149" t="s">
        <v>211</v>
      </c>
      <c r="E92" s="151" t="s">
        <v>429</v>
      </c>
      <c r="F92" s="127"/>
      <c r="G92" s="127"/>
      <c r="H92" s="127"/>
      <c r="I92" s="127"/>
      <c r="J92" s="127"/>
      <c r="K92" s="127"/>
      <c r="L92" s="127">
        <f t="shared" si="5"/>
        <v>60000</v>
      </c>
      <c r="M92" s="141">
        <v>60000</v>
      </c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00">
        <f t="shared" si="4"/>
        <v>0</v>
      </c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</row>
    <row r="93" spans="1:84" ht="12.75" customHeight="1">
      <c r="A93" s="124" t="s">
        <v>71</v>
      </c>
      <c r="B93" s="149" t="s">
        <v>112</v>
      </c>
      <c r="C93" s="149" t="s">
        <v>205</v>
      </c>
      <c r="D93" s="149" t="s">
        <v>212</v>
      </c>
      <c r="E93" s="132" t="s">
        <v>430</v>
      </c>
      <c r="F93" s="127"/>
      <c r="G93" s="127"/>
      <c r="H93" s="127"/>
      <c r="I93" s="127"/>
      <c r="J93" s="127"/>
      <c r="K93" s="127"/>
      <c r="L93" s="127">
        <f t="shared" si="5"/>
        <v>0</v>
      </c>
      <c r="M93" s="141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00">
        <f t="shared" si="4"/>
        <v>850000</v>
      </c>
      <c r="BA93" s="143">
        <v>850000</v>
      </c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</row>
    <row r="94" spans="1:84" ht="12.75" customHeight="1">
      <c r="A94" s="124" t="s">
        <v>71</v>
      </c>
      <c r="B94" s="149" t="s">
        <v>112</v>
      </c>
      <c r="C94" s="149" t="s">
        <v>213</v>
      </c>
      <c r="D94" s="149" t="s">
        <v>214</v>
      </c>
      <c r="E94" s="132" t="s">
        <v>431</v>
      </c>
      <c r="F94" s="127"/>
      <c r="G94" s="127"/>
      <c r="H94" s="127"/>
      <c r="I94" s="127"/>
      <c r="J94" s="127"/>
      <c r="K94" s="127"/>
      <c r="L94" s="127">
        <f t="shared" si="5"/>
        <v>10000</v>
      </c>
      <c r="M94" s="141">
        <v>10000</v>
      </c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00">
        <f t="shared" si="4"/>
        <v>0</v>
      </c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</row>
    <row r="95" spans="1:84" ht="12.75" customHeight="1">
      <c r="A95" s="124" t="s">
        <v>71</v>
      </c>
      <c r="B95" s="149" t="s">
        <v>112</v>
      </c>
      <c r="C95" s="149" t="s">
        <v>208</v>
      </c>
      <c r="D95" s="149" t="s">
        <v>215</v>
      </c>
      <c r="E95" s="128" t="s">
        <v>432</v>
      </c>
      <c r="F95" s="127"/>
      <c r="G95" s="127"/>
      <c r="H95" s="127"/>
      <c r="I95" s="127"/>
      <c r="J95" s="127"/>
      <c r="K95" s="127"/>
      <c r="L95" s="127">
        <f t="shared" si="5"/>
        <v>80000</v>
      </c>
      <c r="M95" s="141">
        <v>80000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00">
        <f t="shared" si="4"/>
        <v>0</v>
      </c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</row>
    <row r="96" spans="1:84" ht="12.75" customHeight="1">
      <c r="A96" s="124" t="s">
        <v>71</v>
      </c>
      <c r="B96" s="129" t="s">
        <v>112</v>
      </c>
      <c r="C96" s="129" t="s">
        <v>205</v>
      </c>
      <c r="D96" s="129" t="s">
        <v>207</v>
      </c>
      <c r="E96" s="136" t="s">
        <v>433</v>
      </c>
      <c r="F96" s="127"/>
      <c r="G96" s="127"/>
      <c r="H96" s="127"/>
      <c r="I96" s="127"/>
      <c r="J96" s="127"/>
      <c r="K96" s="127"/>
      <c r="L96" s="127">
        <f t="shared" si="5"/>
        <v>100000</v>
      </c>
      <c r="M96" s="141">
        <v>100000</v>
      </c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00">
        <f t="shared" si="4"/>
        <v>0</v>
      </c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</row>
    <row r="97" spans="1:84" ht="12.75" customHeight="1">
      <c r="A97" s="124" t="s">
        <v>71</v>
      </c>
      <c r="B97" s="129" t="s">
        <v>112</v>
      </c>
      <c r="C97" s="129" t="s">
        <v>210</v>
      </c>
      <c r="D97" s="129" t="s">
        <v>216</v>
      </c>
      <c r="E97" s="150" t="s">
        <v>434</v>
      </c>
      <c r="F97" s="127"/>
      <c r="G97" s="127"/>
      <c r="H97" s="127"/>
      <c r="I97" s="127"/>
      <c r="J97" s="127"/>
      <c r="K97" s="127"/>
      <c r="L97" s="127">
        <f t="shared" si="5"/>
        <v>20000</v>
      </c>
      <c r="M97" s="160">
        <v>20000</v>
      </c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00">
        <f t="shared" si="4"/>
        <v>0</v>
      </c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</row>
    <row r="98" spans="1:84" ht="12.75" customHeight="1">
      <c r="A98" s="152" t="s">
        <v>71</v>
      </c>
      <c r="B98" s="153" t="s">
        <v>112</v>
      </c>
      <c r="C98" s="153" t="s">
        <v>205</v>
      </c>
      <c r="D98" s="153" t="s">
        <v>207</v>
      </c>
      <c r="E98" s="154" t="s">
        <v>435</v>
      </c>
      <c r="F98" s="155"/>
      <c r="G98" s="155"/>
      <c r="H98" s="155"/>
      <c r="I98" s="155"/>
      <c r="J98" s="155"/>
      <c r="K98" s="155"/>
      <c r="L98" s="127">
        <f t="shared" si="5"/>
        <v>550000</v>
      </c>
      <c r="M98" s="161">
        <v>550000</v>
      </c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00">
        <f t="shared" si="4"/>
        <v>0</v>
      </c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</row>
    <row r="99" spans="1:84" s="122" customFormat="1" ht="12.75" customHeight="1">
      <c r="A99" s="124" t="s">
        <v>71</v>
      </c>
      <c r="B99" s="156" t="s">
        <v>112</v>
      </c>
      <c r="C99" s="156" t="s">
        <v>113</v>
      </c>
      <c r="D99" s="156" t="s">
        <v>217</v>
      </c>
      <c r="E99" s="157" t="s">
        <v>436</v>
      </c>
      <c r="F99" s="127"/>
      <c r="G99" s="127"/>
      <c r="H99" s="127"/>
      <c r="I99" s="127"/>
      <c r="J99" s="127"/>
      <c r="K99" s="127"/>
      <c r="L99" s="127">
        <f t="shared" si="5"/>
        <v>236775</v>
      </c>
      <c r="M99" s="162">
        <v>236775</v>
      </c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03">
        <f t="shared" si="4"/>
        <v>0</v>
      </c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64"/>
      <c r="CF99" s="127"/>
    </row>
    <row r="100" spans="6:83" ht="12.75" customHeight="1"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</row>
    <row r="101" spans="6:83" ht="12.75" customHeight="1"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</row>
    <row r="102" spans="6:83" ht="12.75" customHeight="1"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</row>
    <row r="103" spans="6:83" ht="12.75" customHeight="1"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</row>
    <row r="104" spans="6:83" ht="12.75" customHeight="1"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</row>
    <row r="105" spans="6:83" ht="12.75" customHeight="1"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</row>
    <row r="106" spans="6:83" ht="12.75" customHeight="1"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</row>
    <row r="107" spans="6:83" ht="12.75" customHeight="1"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</row>
    <row r="108" spans="6:83" ht="12.75" customHeight="1"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</row>
    <row r="109" spans="6:83" ht="12.75" customHeight="1"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</row>
    <row r="110" spans="6:83" ht="12.75" customHeight="1"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</row>
    <row r="111" spans="6:83" ht="12.75" customHeight="1"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</row>
    <row r="112" spans="6:83" ht="12.75" customHeight="1"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</row>
    <row r="113" spans="6:83" ht="12.75" customHeight="1"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</row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"/>
  <sheetViews>
    <sheetView showGridLines="0" workbookViewId="0" topLeftCell="A1">
      <selection activeCell="A2" sqref="A2:CF2"/>
    </sheetView>
  </sheetViews>
  <sheetFormatPr defaultColWidth="9.140625" defaultRowHeight="12.75" customHeight="1"/>
  <cols>
    <col min="1" max="1" width="42.8515625" style="79" customWidth="1"/>
    <col min="2" max="2" width="29.28125" style="79" customWidth="1"/>
    <col min="3" max="3" width="47.140625" style="79" customWidth="1"/>
    <col min="4" max="4" width="40.28125" style="79" customWidth="1"/>
    <col min="5" max="5" width="57.140625" style="79" customWidth="1"/>
    <col min="6" max="83" width="14.28125" style="79" customWidth="1"/>
    <col min="84" max="84" width="9.140625" style="79" customWidth="1"/>
  </cols>
  <sheetData>
    <row r="1" spans="1:84" s="79" customFormat="1" ht="15.75" customHeight="1">
      <c r="A1" s="106" t="s">
        <v>491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</row>
    <row r="2" spans="1:84" s="79" customFormat="1" ht="18.75" customHeight="1">
      <c r="A2" s="96" t="s">
        <v>492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</row>
    <row r="3" spans="1:84" s="79" customFormat="1" ht="1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1:84" s="104" customFormat="1" ht="15" customHeight="1">
      <c r="A4" s="98" t="s">
        <v>52</v>
      </c>
      <c r="B4" s="98" t="s">
        <v>237</v>
      </c>
      <c r="C4" s="98"/>
      <c r="D4" s="98"/>
      <c r="E4" s="98" t="s">
        <v>342</v>
      </c>
      <c r="F4" s="107" t="s">
        <v>53</v>
      </c>
      <c r="G4" s="107" t="s">
        <v>449</v>
      </c>
      <c r="H4" s="107"/>
      <c r="I4" s="107"/>
      <c r="J4" s="107"/>
      <c r="K4" s="107"/>
      <c r="L4" s="107" t="s">
        <v>450</v>
      </c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 t="s">
        <v>451</v>
      </c>
      <c r="X4" s="107"/>
      <c r="Y4" s="107"/>
      <c r="Z4" s="107"/>
      <c r="AA4" s="107"/>
      <c r="AB4" s="107"/>
      <c r="AC4" s="107"/>
      <c r="AD4" s="107"/>
      <c r="AE4" s="107" t="s">
        <v>452</v>
      </c>
      <c r="AF4" s="107"/>
      <c r="AG4" s="107"/>
      <c r="AH4" s="107"/>
      <c r="AI4" s="107"/>
      <c r="AJ4" s="107"/>
      <c r="AK4" s="107"/>
      <c r="AL4" s="107" t="s">
        <v>453</v>
      </c>
      <c r="AM4" s="107"/>
      <c r="AN4" s="107"/>
      <c r="AO4" s="107"/>
      <c r="AP4" s="107" t="s">
        <v>454</v>
      </c>
      <c r="AQ4" s="107"/>
      <c r="AR4" s="107"/>
      <c r="AS4" s="107" t="s">
        <v>252</v>
      </c>
      <c r="AT4" s="107"/>
      <c r="AU4" s="107"/>
      <c r="AV4" s="107"/>
      <c r="AW4" s="107" t="s">
        <v>455</v>
      </c>
      <c r="AX4" s="107"/>
      <c r="AY4" s="107"/>
      <c r="AZ4" s="107" t="s">
        <v>247</v>
      </c>
      <c r="BA4" s="107"/>
      <c r="BB4" s="107"/>
      <c r="BC4" s="107"/>
      <c r="BD4" s="107"/>
      <c r="BE4" s="107"/>
      <c r="BF4" s="112" t="s">
        <v>253</v>
      </c>
      <c r="BG4" s="113"/>
      <c r="BH4" s="113"/>
      <c r="BI4" s="114"/>
      <c r="BJ4" s="107" t="s">
        <v>248</v>
      </c>
      <c r="BK4" s="107"/>
      <c r="BL4" s="107"/>
      <c r="BM4" s="107"/>
      <c r="BN4" s="107"/>
      <c r="BO4" s="107" t="s">
        <v>456</v>
      </c>
      <c r="BP4" s="107"/>
      <c r="BQ4" s="107"/>
      <c r="BR4" s="112" t="s">
        <v>457</v>
      </c>
      <c r="BS4" s="113"/>
      <c r="BT4" s="113"/>
      <c r="BU4" s="113"/>
      <c r="BV4" s="113"/>
      <c r="BW4" s="113"/>
      <c r="BX4" s="114"/>
      <c r="BY4" s="107" t="s">
        <v>458</v>
      </c>
      <c r="BZ4" s="107"/>
      <c r="CA4" s="107"/>
      <c r="CB4" s="107" t="s">
        <v>81</v>
      </c>
      <c r="CC4" s="107"/>
      <c r="CD4" s="107"/>
      <c r="CE4" s="107"/>
      <c r="CF4" s="107"/>
    </row>
    <row r="5" spans="1:84" s="104" customFormat="1" ht="48.75" customHeight="1">
      <c r="A5" s="98" t="s">
        <v>52</v>
      </c>
      <c r="B5" s="98" t="s">
        <v>88</v>
      </c>
      <c r="C5" s="98" t="s">
        <v>89</v>
      </c>
      <c r="D5" s="98" t="s">
        <v>90</v>
      </c>
      <c r="E5" s="98" t="s">
        <v>342</v>
      </c>
      <c r="F5" s="108" t="s">
        <v>459</v>
      </c>
      <c r="G5" s="108" t="s">
        <v>238</v>
      </c>
      <c r="H5" s="108" t="s">
        <v>460</v>
      </c>
      <c r="I5" s="108" t="s">
        <v>461</v>
      </c>
      <c r="J5" s="108" t="s">
        <v>264</v>
      </c>
      <c r="K5" s="108" t="s">
        <v>266</v>
      </c>
      <c r="L5" s="108" t="s">
        <v>238</v>
      </c>
      <c r="M5" s="108" t="s">
        <v>462</v>
      </c>
      <c r="N5" s="108" t="s">
        <v>280</v>
      </c>
      <c r="O5" s="108" t="s">
        <v>281</v>
      </c>
      <c r="P5" s="108" t="s">
        <v>463</v>
      </c>
      <c r="Q5" s="108" t="s">
        <v>287</v>
      </c>
      <c r="R5" s="108" t="s">
        <v>282</v>
      </c>
      <c r="S5" s="108" t="s">
        <v>277</v>
      </c>
      <c r="T5" s="108" t="s">
        <v>290</v>
      </c>
      <c r="U5" s="108" t="s">
        <v>278</v>
      </c>
      <c r="V5" s="108" t="s">
        <v>293</v>
      </c>
      <c r="W5" s="108" t="s">
        <v>238</v>
      </c>
      <c r="X5" s="108" t="s">
        <v>464</v>
      </c>
      <c r="Y5" s="108" t="s">
        <v>313</v>
      </c>
      <c r="Z5" s="108" t="s">
        <v>317</v>
      </c>
      <c r="AA5" s="108" t="s">
        <v>465</v>
      </c>
      <c r="AB5" s="108" t="s">
        <v>466</v>
      </c>
      <c r="AC5" s="108" t="s">
        <v>314</v>
      </c>
      <c r="AD5" s="108" t="s">
        <v>326</v>
      </c>
      <c r="AE5" s="108" t="s">
        <v>238</v>
      </c>
      <c r="AF5" s="108" t="s">
        <v>310</v>
      </c>
      <c r="AG5" s="108" t="s">
        <v>313</v>
      </c>
      <c r="AH5" s="108" t="s">
        <v>317</v>
      </c>
      <c r="AI5" s="108" t="s">
        <v>466</v>
      </c>
      <c r="AJ5" s="108" t="s">
        <v>314</v>
      </c>
      <c r="AK5" s="108" t="s">
        <v>326</v>
      </c>
      <c r="AL5" s="108" t="s">
        <v>238</v>
      </c>
      <c r="AM5" s="108" t="s">
        <v>245</v>
      </c>
      <c r="AN5" s="108" t="s">
        <v>246</v>
      </c>
      <c r="AO5" s="108" t="s">
        <v>467</v>
      </c>
      <c r="AP5" s="108" t="s">
        <v>238</v>
      </c>
      <c r="AQ5" s="108" t="s">
        <v>468</v>
      </c>
      <c r="AR5" s="108" t="s">
        <v>469</v>
      </c>
      <c r="AS5" s="108" t="s">
        <v>238</v>
      </c>
      <c r="AT5" s="108" t="s">
        <v>330</v>
      </c>
      <c r="AU5" s="108" t="s">
        <v>331</v>
      </c>
      <c r="AV5" s="108" t="s">
        <v>470</v>
      </c>
      <c r="AW5" s="108" t="s">
        <v>238</v>
      </c>
      <c r="AX5" s="108" t="s">
        <v>471</v>
      </c>
      <c r="AY5" s="108" t="s">
        <v>472</v>
      </c>
      <c r="AZ5" s="108" t="s">
        <v>238</v>
      </c>
      <c r="BA5" s="108" t="s">
        <v>473</v>
      </c>
      <c r="BB5" s="108" t="s">
        <v>301</v>
      </c>
      <c r="BC5" s="108" t="s">
        <v>303</v>
      </c>
      <c r="BD5" s="108" t="s">
        <v>474</v>
      </c>
      <c r="BE5" s="108" t="s">
        <v>475</v>
      </c>
      <c r="BF5" s="108" t="s">
        <v>238</v>
      </c>
      <c r="BG5" s="108" t="s">
        <v>332</v>
      </c>
      <c r="BH5" s="108" t="s">
        <v>333</v>
      </c>
      <c r="BI5" s="108" t="s">
        <v>334</v>
      </c>
      <c r="BJ5" s="108" t="s">
        <v>238</v>
      </c>
      <c r="BK5" s="108" t="s">
        <v>476</v>
      </c>
      <c r="BL5" s="108" t="s">
        <v>477</v>
      </c>
      <c r="BM5" s="108" t="s">
        <v>308</v>
      </c>
      <c r="BN5" s="108" t="s">
        <v>309</v>
      </c>
      <c r="BO5" s="108" t="s">
        <v>238</v>
      </c>
      <c r="BP5" s="108" t="s">
        <v>478</v>
      </c>
      <c r="BQ5" s="108" t="s">
        <v>479</v>
      </c>
      <c r="BR5" s="108" t="s">
        <v>238</v>
      </c>
      <c r="BS5" s="108" t="s">
        <v>480</v>
      </c>
      <c r="BT5" s="108" t="s">
        <v>481</v>
      </c>
      <c r="BU5" s="108" t="s">
        <v>482</v>
      </c>
      <c r="BV5" s="108" t="s">
        <v>483</v>
      </c>
      <c r="BW5" s="108" t="s">
        <v>484</v>
      </c>
      <c r="BX5" s="108" t="s">
        <v>485</v>
      </c>
      <c r="BY5" s="108" t="s">
        <v>238</v>
      </c>
      <c r="BZ5" s="108" t="s">
        <v>486</v>
      </c>
      <c r="CA5" s="108" t="s">
        <v>487</v>
      </c>
      <c r="CB5" s="108" t="s">
        <v>238</v>
      </c>
      <c r="CC5" s="108" t="s">
        <v>335</v>
      </c>
      <c r="CD5" s="108" t="s">
        <v>336</v>
      </c>
      <c r="CE5" s="108" t="s">
        <v>488</v>
      </c>
      <c r="CF5" s="108" t="s">
        <v>81</v>
      </c>
    </row>
    <row r="6" spans="1:84" s="105" customFormat="1" ht="30" customHeight="1">
      <c r="A6" s="109" t="s">
        <v>71</v>
      </c>
      <c r="B6" s="117" t="s">
        <v>103</v>
      </c>
      <c r="C6" s="118" t="s">
        <v>218</v>
      </c>
      <c r="D6" s="118" t="s">
        <v>219</v>
      </c>
      <c r="E6" s="119" t="s">
        <v>441</v>
      </c>
      <c r="F6" s="110">
        <f>SUM(G6+L6+W6)</f>
        <v>3213400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>
        <f>SUM(X6:AD6)</f>
        <v>3213400</v>
      </c>
      <c r="X6" s="110"/>
      <c r="Y6" s="120">
        <v>3213400</v>
      </c>
      <c r="Z6" s="110"/>
      <c r="AA6" s="110"/>
      <c r="AB6" s="110"/>
      <c r="AC6" s="110"/>
      <c r="AD6" s="110"/>
      <c r="AE6" s="110"/>
      <c r="AF6" s="110"/>
      <c r="AG6" s="12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5"/>
      <c r="CF6" s="116"/>
    </row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"/>
  <sheetViews>
    <sheetView showGridLines="0" workbookViewId="0" topLeftCell="AH1">
      <selection activeCell="AJ9" sqref="AJ9"/>
    </sheetView>
  </sheetViews>
  <sheetFormatPr defaultColWidth="9.140625" defaultRowHeight="12.75" customHeight="1"/>
  <cols>
    <col min="1" max="1" width="42.8515625" style="79" customWidth="1"/>
    <col min="2" max="4" width="5.00390625" style="79" customWidth="1"/>
    <col min="5" max="5" width="57.140625" style="79" customWidth="1"/>
    <col min="6" max="83" width="14.28125" style="79" customWidth="1"/>
    <col min="84" max="84" width="9.140625" style="79" customWidth="1"/>
  </cols>
  <sheetData>
    <row r="1" spans="1:83" s="79" customFormat="1" ht="15.75" customHeight="1">
      <c r="A1" s="106" t="s">
        <v>493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</row>
    <row r="2" spans="1:84" s="79" customFormat="1" ht="18.75" customHeight="1">
      <c r="A2" s="96" t="s">
        <v>494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</row>
    <row r="3" spans="1:84" s="79" customFormat="1" ht="1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1:84" s="104" customFormat="1" ht="15" customHeight="1">
      <c r="A4" s="98" t="s">
        <v>52</v>
      </c>
      <c r="B4" s="98" t="s">
        <v>237</v>
      </c>
      <c r="C4" s="98"/>
      <c r="D4" s="98"/>
      <c r="E4" s="98" t="s">
        <v>342</v>
      </c>
      <c r="F4" s="107" t="s">
        <v>53</v>
      </c>
      <c r="G4" s="107" t="s">
        <v>449</v>
      </c>
      <c r="H4" s="107"/>
      <c r="I4" s="107"/>
      <c r="J4" s="107"/>
      <c r="K4" s="107"/>
      <c r="L4" s="107" t="s">
        <v>450</v>
      </c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 t="s">
        <v>451</v>
      </c>
      <c r="X4" s="107"/>
      <c r="Y4" s="107"/>
      <c r="Z4" s="107"/>
      <c r="AA4" s="107"/>
      <c r="AB4" s="107"/>
      <c r="AC4" s="107"/>
      <c r="AD4" s="107"/>
      <c r="AE4" s="107" t="s">
        <v>452</v>
      </c>
      <c r="AF4" s="107"/>
      <c r="AG4" s="107"/>
      <c r="AH4" s="107"/>
      <c r="AI4" s="107"/>
      <c r="AJ4" s="107"/>
      <c r="AK4" s="107"/>
      <c r="AL4" s="107" t="s">
        <v>453</v>
      </c>
      <c r="AM4" s="107"/>
      <c r="AN4" s="107"/>
      <c r="AO4" s="107"/>
      <c r="AP4" s="107" t="s">
        <v>454</v>
      </c>
      <c r="AQ4" s="107"/>
      <c r="AR4" s="107"/>
      <c r="AS4" s="107" t="s">
        <v>252</v>
      </c>
      <c r="AT4" s="107"/>
      <c r="AU4" s="107"/>
      <c r="AV4" s="107"/>
      <c r="AW4" s="107" t="s">
        <v>455</v>
      </c>
      <c r="AX4" s="107"/>
      <c r="AY4" s="107"/>
      <c r="AZ4" s="107" t="s">
        <v>247</v>
      </c>
      <c r="BA4" s="107"/>
      <c r="BB4" s="107"/>
      <c r="BC4" s="107"/>
      <c r="BD4" s="107"/>
      <c r="BE4" s="107"/>
      <c r="BF4" s="112" t="s">
        <v>253</v>
      </c>
      <c r="BG4" s="113"/>
      <c r="BH4" s="113"/>
      <c r="BI4" s="114"/>
      <c r="BJ4" s="107" t="s">
        <v>248</v>
      </c>
      <c r="BK4" s="107"/>
      <c r="BL4" s="107"/>
      <c r="BM4" s="107"/>
      <c r="BN4" s="107"/>
      <c r="BO4" s="107" t="s">
        <v>456</v>
      </c>
      <c r="BP4" s="107"/>
      <c r="BQ4" s="107"/>
      <c r="BR4" s="112" t="s">
        <v>457</v>
      </c>
      <c r="BS4" s="113"/>
      <c r="BT4" s="113"/>
      <c r="BU4" s="113"/>
      <c r="BV4" s="113"/>
      <c r="BW4" s="113"/>
      <c r="BX4" s="114"/>
      <c r="BY4" s="107" t="s">
        <v>458</v>
      </c>
      <c r="BZ4" s="107"/>
      <c r="CA4" s="107"/>
      <c r="CB4" s="107" t="s">
        <v>81</v>
      </c>
      <c r="CC4" s="107"/>
      <c r="CD4" s="107"/>
      <c r="CE4" s="107"/>
      <c r="CF4" s="107"/>
    </row>
    <row r="5" spans="1:84" s="104" customFormat="1" ht="48.75" customHeight="1">
      <c r="A5" s="98" t="s">
        <v>52</v>
      </c>
      <c r="B5" s="98" t="s">
        <v>88</v>
      </c>
      <c r="C5" s="98" t="s">
        <v>89</v>
      </c>
      <c r="D5" s="98" t="s">
        <v>90</v>
      </c>
      <c r="E5" s="98" t="s">
        <v>342</v>
      </c>
      <c r="F5" s="108" t="s">
        <v>459</v>
      </c>
      <c r="G5" s="108" t="s">
        <v>238</v>
      </c>
      <c r="H5" s="108" t="s">
        <v>460</v>
      </c>
      <c r="I5" s="108" t="s">
        <v>461</v>
      </c>
      <c r="J5" s="108" t="s">
        <v>264</v>
      </c>
      <c r="K5" s="108" t="s">
        <v>266</v>
      </c>
      <c r="L5" s="108" t="s">
        <v>238</v>
      </c>
      <c r="M5" s="108" t="s">
        <v>462</v>
      </c>
      <c r="N5" s="108" t="s">
        <v>280</v>
      </c>
      <c r="O5" s="108" t="s">
        <v>281</v>
      </c>
      <c r="P5" s="108" t="s">
        <v>463</v>
      </c>
      <c r="Q5" s="108" t="s">
        <v>287</v>
      </c>
      <c r="R5" s="108" t="s">
        <v>282</v>
      </c>
      <c r="S5" s="108" t="s">
        <v>277</v>
      </c>
      <c r="T5" s="108" t="s">
        <v>290</v>
      </c>
      <c r="U5" s="108" t="s">
        <v>278</v>
      </c>
      <c r="V5" s="108" t="s">
        <v>293</v>
      </c>
      <c r="W5" s="108" t="s">
        <v>238</v>
      </c>
      <c r="X5" s="108" t="s">
        <v>464</v>
      </c>
      <c r="Y5" s="108" t="s">
        <v>313</v>
      </c>
      <c r="Z5" s="108" t="s">
        <v>317</v>
      </c>
      <c r="AA5" s="108" t="s">
        <v>465</v>
      </c>
      <c r="AB5" s="108" t="s">
        <v>466</v>
      </c>
      <c r="AC5" s="108" t="s">
        <v>314</v>
      </c>
      <c r="AD5" s="108" t="s">
        <v>326</v>
      </c>
      <c r="AE5" s="108" t="s">
        <v>238</v>
      </c>
      <c r="AF5" s="108" t="s">
        <v>310</v>
      </c>
      <c r="AG5" s="108" t="s">
        <v>313</v>
      </c>
      <c r="AH5" s="108" t="s">
        <v>317</v>
      </c>
      <c r="AI5" s="108" t="s">
        <v>466</v>
      </c>
      <c r="AJ5" s="108" t="s">
        <v>314</v>
      </c>
      <c r="AK5" s="108" t="s">
        <v>326</v>
      </c>
      <c r="AL5" s="108" t="s">
        <v>238</v>
      </c>
      <c r="AM5" s="108" t="s">
        <v>245</v>
      </c>
      <c r="AN5" s="108" t="s">
        <v>246</v>
      </c>
      <c r="AO5" s="108" t="s">
        <v>467</v>
      </c>
      <c r="AP5" s="108" t="s">
        <v>238</v>
      </c>
      <c r="AQ5" s="108" t="s">
        <v>468</v>
      </c>
      <c r="AR5" s="108" t="s">
        <v>469</v>
      </c>
      <c r="AS5" s="108" t="s">
        <v>238</v>
      </c>
      <c r="AT5" s="108" t="s">
        <v>330</v>
      </c>
      <c r="AU5" s="108" t="s">
        <v>331</v>
      </c>
      <c r="AV5" s="108" t="s">
        <v>470</v>
      </c>
      <c r="AW5" s="108" t="s">
        <v>238</v>
      </c>
      <c r="AX5" s="108" t="s">
        <v>471</v>
      </c>
      <c r="AY5" s="108" t="s">
        <v>472</v>
      </c>
      <c r="AZ5" s="108" t="s">
        <v>238</v>
      </c>
      <c r="BA5" s="108" t="s">
        <v>473</v>
      </c>
      <c r="BB5" s="108" t="s">
        <v>301</v>
      </c>
      <c r="BC5" s="108" t="s">
        <v>303</v>
      </c>
      <c r="BD5" s="108" t="s">
        <v>474</v>
      </c>
      <c r="BE5" s="108" t="s">
        <v>475</v>
      </c>
      <c r="BF5" s="108" t="s">
        <v>238</v>
      </c>
      <c r="BG5" s="108" t="s">
        <v>332</v>
      </c>
      <c r="BH5" s="108" t="s">
        <v>333</v>
      </c>
      <c r="BI5" s="108" t="s">
        <v>334</v>
      </c>
      <c r="BJ5" s="108" t="s">
        <v>238</v>
      </c>
      <c r="BK5" s="108" t="s">
        <v>476</v>
      </c>
      <c r="BL5" s="108" t="s">
        <v>477</v>
      </c>
      <c r="BM5" s="108" t="s">
        <v>308</v>
      </c>
      <c r="BN5" s="108" t="s">
        <v>309</v>
      </c>
      <c r="BO5" s="108" t="s">
        <v>238</v>
      </c>
      <c r="BP5" s="108" t="s">
        <v>478</v>
      </c>
      <c r="BQ5" s="108" t="s">
        <v>479</v>
      </c>
      <c r="BR5" s="108" t="s">
        <v>238</v>
      </c>
      <c r="BS5" s="108" t="s">
        <v>480</v>
      </c>
      <c r="BT5" s="108" t="s">
        <v>481</v>
      </c>
      <c r="BU5" s="108" t="s">
        <v>482</v>
      </c>
      <c r="BV5" s="108" t="s">
        <v>483</v>
      </c>
      <c r="BW5" s="108" t="s">
        <v>484</v>
      </c>
      <c r="BX5" s="108" t="s">
        <v>485</v>
      </c>
      <c r="BY5" s="108" t="s">
        <v>238</v>
      </c>
      <c r="BZ5" s="108" t="s">
        <v>486</v>
      </c>
      <c r="CA5" s="108" t="s">
        <v>487</v>
      </c>
      <c r="CB5" s="108" t="s">
        <v>238</v>
      </c>
      <c r="CC5" s="108" t="s">
        <v>335</v>
      </c>
      <c r="CD5" s="108" t="s">
        <v>336</v>
      </c>
      <c r="CE5" s="108" t="s">
        <v>488</v>
      </c>
      <c r="CF5" s="108" t="s">
        <v>81</v>
      </c>
    </row>
    <row r="6" spans="1:84" s="105" customFormat="1" ht="30" customHeight="1">
      <c r="A6" s="109"/>
      <c r="B6" s="109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5"/>
      <c r="CF6" s="116"/>
    </row>
    <row r="7" ht="12.75" customHeight="1">
      <c r="AH7" s="111" t="s">
        <v>444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35.00390625" style="79" customWidth="1"/>
    <col min="2" max="2" width="12.28125" style="79" customWidth="1"/>
    <col min="3" max="3" width="11.28125" style="79" customWidth="1"/>
    <col min="4" max="6" width="14.7109375" style="79" customWidth="1"/>
    <col min="7" max="7" width="12.28125" style="79" customWidth="1"/>
    <col min="8" max="8" width="9.140625" style="79" customWidth="1"/>
  </cols>
  <sheetData>
    <row r="1" spans="1:7" s="79" customFormat="1" ht="15" customHeight="1">
      <c r="A1" s="95" t="s">
        <v>495</v>
      </c>
      <c r="B1" s="95"/>
      <c r="C1" s="95"/>
      <c r="D1" s="95"/>
      <c r="E1" s="95"/>
      <c r="F1" s="95"/>
      <c r="G1" s="95"/>
    </row>
    <row r="2" spans="1:7" s="79" customFormat="1" ht="18.75" customHeight="1">
      <c r="A2" s="96" t="s">
        <v>496</v>
      </c>
      <c r="B2" s="96"/>
      <c r="C2" s="96"/>
      <c r="D2" s="96"/>
      <c r="E2" s="96"/>
      <c r="F2" s="96"/>
      <c r="G2" s="96"/>
    </row>
    <row r="3" spans="1:7" s="79" customFormat="1" ht="15" customHeight="1">
      <c r="A3" s="97" t="s">
        <v>2</v>
      </c>
      <c r="B3" s="97"/>
      <c r="C3" s="97"/>
      <c r="D3" s="97"/>
      <c r="E3" s="97"/>
      <c r="F3" s="97"/>
      <c r="G3" s="97"/>
    </row>
    <row r="4" spans="1:7" s="79" customFormat="1" ht="15" customHeight="1">
      <c r="A4" s="98" t="s">
        <v>52</v>
      </c>
      <c r="B4" s="98" t="s">
        <v>53</v>
      </c>
      <c r="C4" s="98" t="s">
        <v>497</v>
      </c>
      <c r="D4" s="98" t="s">
        <v>498</v>
      </c>
      <c r="E4" s="98"/>
      <c r="F4" s="98"/>
      <c r="G4" s="98" t="s">
        <v>282</v>
      </c>
    </row>
    <row r="5" spans="1:7" s="79" customFormat="1" ht="48.75" customHeight="1">
      <c r="A5" s="98" t="s">
        <v>52</v>
      </c>
      <c r="B5" s="98" t="s">
        <v>53</v>
      </c>
      <c r="C5" s="98" t="s">
        <v>499</v>
      </c>
      <c r="D5" s="98" t="s">
        <v>500</v>
      </c>
      <c r="E5" s="98" t="s">
        <v>290</v>
      </c>
      <c r="F5" s="98" t="s">
        <v>501</v>
      </c>
      <c r="G5" s="98"/>
    </row>
    <row r="6" spans="1:7" s="79" customFormat="1" ht="30" customHeight="1">
      <c r="A6" s="99" t="s">
        <v>53</v>
      </c>
      <c r="B6" s="100">
        <f aca="true" t="shared" si="0" ref="B6:G6">B7</f>
        <v>467000</v>
      </c>
      <c r="C6" s="101">
        <f t="shared" si="0"/>
        <v>0</v>
      </c>
      <c r="D6" s="101">
        <f t="shared" si="0"/>
        <v>465000</v>
      </c>
      <c r="E6" s="101">
        <f t="shared" si="0"/>
        <v>165000</v>
      </c>
      <c r="F6" s="101">
        <f t="shared" si="0"/>
        <v>300000</v>
      </c>
      <c r="G6" s="101">
        <f t="shared" si="0"/>
        <v>2000</v>
      </c>
    </row>
    <row r="7" spans="1:7" s="79" customFormat="1" ht="15" customHeight="1">
      <c r="A7" s="102" t="s">
        <v>338</v>
      </c>
      <c r="B7" s="103">
        <f>C7+D7+G7</f>
        <v>467000</v>
      </c>
      <c r="C7" s="103">
        <v>0</v>
      </c>
      <c r="D7" s="103">
        <f>E7+F7</f>
        <v>465000</v>
      </c>
      <c r="E7" s="103">
        <v>165000</v>
      </c>
      <c r="F7" s="103">
        <v>300000</v>
      </c>
      <c r="G7" s="103">
        <v>2000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workbookViewId="0" topLeftCell="A3">
      <selection activeCell="B19" sqref="B19"/>
    </sheetView>
  </sheetViews>
  <sheetFormatPr defaultColWidth="9.140625" defaultRowHeight="12.75" customHeight="1"/>
  <cols>
    <col min="1" max="1" width="36.28125" style="79" customWidth="1"/>
    <col min="2" max="2" width="36.8515625" style="79" customWidth="1"/>
    <col min="3" max="3" width="17.28125" style="80" bestFit="1" customWidth="1"/>
    <col min="4" max="4" width="25.57421875" style="80" bestFit="1" customWidth="1"/>
    <col min="5" max="5" width="6.8515625" style="79" customWidth="1"/>
  </cols>
  <sheetData>
    <row r="1" spans="1:4" s="79" customFormat="1" ht="15" customHeight="1">
      <c r="A1" s="81" t="s">
        <v>502</v>
      </c>
      <c r="B1" s="81"/>
      <c r="C1" s="82"/>
      <c r="D1" s="82"/>
    </row>
    <row r="2" spans="1:4" s="79" customFormat="1" ht="18.75" customHeight="1">
      <c r="A2" s="83" t="s">
        <v>503</v>
      </c>
      <c r="B2" s="84"/>
      <c r="C2" s="84"/>
      <c r="D2" s="84"/>
    </row>
    <row r="3" spans="1:4" s="79" customFormat="1" ht="15" customHeight="1">
      <c r="A3" s="85" t="s">
        <v>2</v>
      </c>
      <c r="B3" s="85"/>
      <c r="C3" s="86"/>
      <c r="D3" s="86"/>
    </row>
    <row r="4" spans="1:4" s="79" customFormat="1" ht="57.75" customHeight="1">
      <c r="A4" s="87" t="s">
        <v>52</v>
      </c>
      <c r="B4" s="87" t="s">
        <v>504</v>
      </c>
      <c r="C4" s="87" t="s">
        <v>505</v>
      </c>
      <c r="D4" s="87" t="s">
        <v>506</v>
      </c>
    </row>
    <row r="5" spans="1:4" s="79" customFormat="1" ht="24" customHeight="1">
      <c r="A5" s="88" t="s">
        <v>53</v>
      </c>
      <c r="B5" s="89"/>
      <c r="C5" s="90"/>
      <c r="D5" s="91">
        <f>SUM(D6:D28)</f>
        <v>40506264</v>
      </c>
    </row>
    <row r="6" spans="1:4" ht="12.75" customHeight="1">
      <c r="A6" s="92" t="s">
        <v>71</v>
      </c>
      <c r="B6" s="92" t="s">
        <v>435</v>
      </c>
      <c r="C6" s="90" t="s">
        <v>507</v>
      </c>
      <c r="D6" s="93">
        <v>500000</v>
      </c>
    </row>
    <row r="7" spans="1:4" ht="12.75" customHeight="1">
      <c r="A7" s="92" t="s">
        <v>71</v>
      </c>
      <c r="B7" s="92" t="s">
        <v>427</v>
      </c>
      <c r="C7" s="90" t="s">
        <v>507</v>
      </c>
      <c r="D7" s="93">
        <v>1500000</v>
      </c>
    </row>
    <row r="8" spans="1:4" ht="12.75" customHeight="1">
      <c r="A8" s="92" t="s">
        <v>71</v>
      </c>
      <c r="B8" s="94" t="s">
        <v>346</v>
      </c>
      <c r="C8" s="90" t="s">
        <v>507</v>
      </c>
      <c r="D8" s="93">
        <v>1200000</v>
      </c>
    </row>
    <row r="9" spans="1:4" ht="12.75" customHeight="1">
      <c r="A9" s="92" t="s">
        <v>71</v>
      </c>
      <c r="B9" s="94" t="s">
        <v>508</v>
      </c>
      <c r="C9" s="90" t="s">
        <v>507</v>
      </c>
      <c r="D9" s="93">
        <v>1600000</v>
      </c>
    </row>
    <row r="10" spans="1:4" ht="12.75" customHeight="1">
      <c r="A10" s="92" t="s">
        <v>71</v>
      </c>
      <c r="B10" s="94" t="s">
        <v>509</v>
      </c>
      <c r="C10" s="90" t="s">
        <v>507</v>
      </c>
      <c r="D10" s="93">
        <v>26120064</v>
      </c>
    </row>
    <row r="11" spans="1:4" ht="12.75" customHeight="1">
      <c r="A11" s="92" t="s">
        <v>71</v>
      </c>
      <c r="B11" s="94" t="s">
        <v>418</v>
      </c>
      <c r="C11" s="90" t="s">
        <v>507</v>
      </c>
      <c r="D11" s="93">
        <v>5500000</v>
      </c>
    </row>
    <row r="12" spans="1:4" ht="12.75" customHeight="1">
      <c r="A12" s="92" t="s">
        <v>71</v>
      </c>
      <c r="B12" s="94" t="s">
        <v>510</v>
      </c>
      <c r="C12" s="90" t="s">
        <v>507</v>
      </c>
      <c r="D12" s="93">
        <v>3500000</v>
      </c>
    </row>
    <row r="13" spans="1:4" ht="12.75" customHeight="1">
      <c r="A13" s="92" t="s">
        <v>71</v>
      </c>
      <c r="B13" s="94" t="s">
        <v>511</v>
      </c>
      <c r="C13" s="90" t="s">
        <v>507</v>
      </c>
      <c r="D13" s="93">
        <v>60000</v>
      </c>
    </row>
    <row r="14" spans="1:4" ht="12.75" customHeight="1">
      <c r="A14" s="92" t="s">
        <v>71</v>
      </c>
      <c r="B14" s="94" t="s">
        <v>512</v>
      </c>
      <c r="C14" s="90" t="s">
        <v>507</v>
      </c>
      <c r="D14" s="93">
        <v>50000</v>
      </c>
    </row>
    <row r="15" spans="1:4" ht="12.75" customHeight="1">
      <c r="A15" s="92" t="s">
        <v>71</v>
      </c>
      <c r="B15" s="94" t="s">
        <v>513</v>
      </c>
      <c r="C15" s="90" t="s">
        <v>507</v>
      </c>
      <c r="D15" s="93">
        <v>20000</v>
      </c>
    </row>
    <row r="16" spans="1:4" ht="12.75" customHeight="1">
      <c r="A16" s="92" t="s">
        <v>71</v>
      </c>
      <c r="B16" s="94" t="s">
        <v>514</v>
      </c>
      <c r="C16" s="90" t="s">
        <v>507</v>
      </c>
      <c r="D16" s="93">
        <v>15000</v>
      </c>
    </row>
    <row r="17" spans="1:4" ht="12.75" customHeight="1">
      <c r="A17" s="92" t="s">
        <v>71</v>
      </c>
      <c r="B17" s="94" t="s">
        <v>515</v>
      </c>
      <c r="C17" s="90" t="s">
        <v>507</v>
      </c>
      <c r="D17" s="93">
        <v>10000</v>
      </c>
    </row>
    <row r="18" spans="1:4" ht="12.75" customHeight="1">
      <c r="A18" s="92" t="s">
        <v>71</v>
      </c>
      <c r="B18" s="94" t="s">
        <v>516</v>
      </c>
      <c r="C18" s="90" t="s">
        <v>507</v>
      </c>
      <c r="D18" s="93">
        <v>25000</v>
      </c>
    </row>
    <row r="19" spans="1:4" ht="12.75" customHeight="1">
      <c r="A19" s="92" t="s">
        <v>71</v>
      </c>
      <c r="B19" s="94" t="s">
        <v>517</v>
      </c>
      <c r="C19" s="90" t="s">
        <v>507</v>
      </c>
      <c r="D19" s="93">
        <v>35000</v>
      </c>
    </row>
    <row r="20" spans="1:4" ht="12.75" customHeight="1">
      <c r="A20" s="92" t="s">
        <v>71</v>
      </c>
      <c r="B20" s="94" t="s">
        <v>518</v>
      </c>
      <c r="C20" s="90" t="s">
        <v>507</v>
      </c>
      <c r="D20" s="93">
        <v>4200</v>
      </c>
    </row>
    <row r="21" spans="1:4" ht="12.75" customHeight="1">
      <c r="A21" s="92" t="s">
        <v>71</v>
      </c>
      <c r="B21" s="94" t="s">
        <v>519</v>
      </c>
      <c r="C21" s="90" t="s">
        <v>507</v>
      </c>
      <c r="D21" s="93">
        <v>8000</v>
      </c>
    </row>
    <row r="22" spans="1:4" ht="12.75" customHeight="1">
      <c r="A22" s="92" t="s">
        <v>71</v>
      </c>
      <c r="B22" s="94" t="s">
        <v>520</v>
      </c>
      <c r="C22" s="90" t="s">
        <v>507</v>
      </c>
      <c r="D22" s="93">
        <v>30000</v>
      </c>
    </row>
    <row r="23" spans="1:4" ht="12.75" customHeight="1">
      <c r="A23" s="92" t="s">
        <v>71</v>
      </c>
      <c r="B23" s="94" t="s">
        <v>521</v>
      </c>
      <c r="C23" s="90" t="s">
        <v>507</v>
      </c>
      <c r="D23" s="93">
        <v>35000</v>
      </c>
    </row>
    <row r="24" spans="1:4" ht="12.75" customHeight="1">
      <c r="A24" s="92" t="s">
        <v>71</v>
      </c>
      <c r="B24" s="94" t="s">
        <v>522</v>
      </c>
      <c r="C24" s="90" t="s">
        <v>507</v>
      </c>
      <c r="D24" s="93">
        <v>16000</v>
      </c>
    </row>
    <row r="25" spans="1:4" ht="12.75" customHeight="1">
      <c r="A25" s="92" t="s">
        <v>71</v>
      </c>
      <c r="B25" s="94" t="s">
        <v>523</v>
      </c>
      <c r="C25" s="90" t="s">
        <v>507</v>
      </c>
      <c r="D25" s="93">
        <v>18000</v>
      </c>
    </row>
    <row r="26" spans="1:4" ht="12.75" customHeight="1">
      <c r="A26" s="92" t="s">
        <v>71</v>
      </c>
      <c r="B26" s="94" t="s">
        <v>524</v>
      </c>
      <c r="C26" s="90" t="s">
        <v>507</v>
      </c>
      <c r="D26" s="93">
        <v>200000</v>
      </c>
    </row>
    <row r="27" spans="1:4" ht="12.75" customHeight="1">
      <c r="A27" s="92" t="s">
        <v>71</v>
      </c>
      <c r="B27" s="94" t="s">
        <v>525</v>
      </c>
      <c r="C27" s="90" t="s">
        <v>507</v>
      </c>
      <c r="D27" s="93">
        <v>50000</v>
      </c>
    </row>
    <row r="28" spans="1:4" ht="12.75" customHeight="1">
      <c r="A28" s="92" t="s">
        <v>71</v>
      </c>
      <c r="B28" s="94" t="s">
        <v>526</v>
      </c>
      <c r="C28" s="90" t="s">
        <v>507</v>
      </c>
      <c r="D28" s="93">
        <v>10000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K18" sqref="K18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530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120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120</v>
      </c>
      <c r="I8" s="43"/>
    </row>
    <row r="9" spans="1:9" ht="27">
      <c r="A9" s="43" t="s">
        <v>538</v>
      </c>
      <c r="B9" s="44" t="s">
        <v>539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547</v>
      </c>
      <c r="E11" s="44"/>
      <c r="F11" s="44"/>
      <c r="G11" s="43" t="s">
        <v>548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552</v>
      </c>
      <c r="E14" s="44"/>
      <c r="F14" s="44"/>
      <c r="G14" s="43" t="s">
        <v>553</v>
      </c>
      <c r="H14" s="43"/>
      <c r="I14" s="43"/>
    </row>
    <row r="15" spans="1:9" ht="13.5">
      <c r="A15" s="43"/>
      <c r="B15" s="43"/>
      <c r="C15" s="43"/>
      <c r="D15" s="44" t="s">
        <v>554</v>
      </c>
      <c r="E15" s="44"/>
      <c r="F15" s="44"/>
      <c r="G15" s="43" t="s">
        <v>555</v>
      </c>
      <c r="H15" s="43"/>
      <c r="I15" s="43"/>
    </row>
    <row r="16" spans="1:9" ht="13.5">
      <c r="A16" s="43"/>
      <c r="B16" s="43"/>
      <c r="C16" s="43"/>
      <c r="D16" s="44" t="s">
        <v>556</v>
      </c>
      <c r="E16" s="44"/>
      <c r="F16" s="44"/>
      <c r="G16" s="43" t="s">
        <v>553</v>
      </c>
      <c r="H16" s="43"/>
      <c r="I16" s="43"/>
    </row>
    <row r="17" spans="1:9" ht="13.5">
      <c r="A17" s="43"/>
      <c r="B17" s="43"/>
      <c r="C17" s="43" t="s">
        <v>557</v>
      </c>
      <c r="D17" s="44" t="s">
        <v>558</v>
      </c>
      <c r="E17" s="44"/>
      <c r="F17" s="44"/>
      <c r="G17" s="43" t="s">
        <v>559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561</v>
      </c>
      <c r="E20" s="44"/>
      <c r="F20" s="44"/>
      <c r="G20" s="43" t="s">
        <v>562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567</v>
      </c>
      <c r="E26" s="44"/>
      <c r="F26" s="44"/>
      <c r="G26" s="43" t="s">
        <v>568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573</v>
      </c>
      <c r="E35" s="44"/>
      <c r="F35" s="44"/>
      <c r="G35" s="43" t="s">
        <v>574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57421875" style="79" customWidth="1"/>
    <col min="2" max="2" width="14.8515625" style="79" customWidth="1"/>
    <col min="3" max="15" width="15.7109375" style="79" customWidth="1"/>
    <col min="16" max="16" width="25.00390625" style="79" customWidth="1"/>
    <col min="17" max="18" width="9.140625" style="79" customWidth="1"/>
  </cols>
  <sheetData>
    <row r="1" spans="1:16" s="79" customFormat="1" ht="15" customHeight="1">
      <c r="A1" s="212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82"/>
    </row>
    <row r="2" spans="1:17" s="79" customFormat="1" ht="18.75" customHeight="1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83"/>
      <c r="Q2" s="284"/>
    </row>
    <row r="3" spans="1:16" s="79" customFormat="1" ht="1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82"/>
    </row>
    <row r="4" spans="1:15" s="79" customFormat="1" ht="15" customHeight="1">
      <c r="A4" s="255" t="s">
        <v>52</v>
      </c>
      <c r="B4" s="255" t="s">
        <v>53</v>
      </c>
      <c r="C4" s="255" t="s">
        <v>54</v>
      </c>
      <c r="D4" s="255" t="s">
        <v>55</v>
      </c>
      <c r="E4" s="255"/>
      <c r="F4" s="255"/>
      <c r="G4" s="255"/>
      <c r="H4" s="281" t="s">
        <v>56</v>
      </c>
      <c r="I4" s="255" t="s">
        <v>57</v>
      </c>
      <c r="J4" s="255" t="s">
        <v>58</v>
      </c>
      <c r="K4" s="255" t="s">
        <v>59</v>
      </c>
      <c r="L4" s="255" t="s">
        <v>60</v>
      </c>
      <c r="M4" s="255" t="s">
        <v>61</v>
      </c>
      <c r="N4" s="255" t="s">
        <v>62</v>
      </c>
      <c r="O4" s="255" t="s">
        <v>63</v>
      </c>
    </row>
    <row r="5" spans="1:15" s="79" customFormat="1" ht="108.75" customHeight="1">
      <c r="A5" s="255" t="s">
        <v>64</v>
      </c>
      <c r="B5" s="255" t="s">
        <v>65</v>
      </c>
      <c r="C5" s="255" t="s">
        <v>66</v>
      </c>
      <c r="D5" s="255" t="s">
        <v>67</v>
      </c>
      <c r="E5" s="255" t="s">
        <v>68</v>
      </c>
      <c r="F5" s="255" t="s">
        <v>69</v>
      </c>
      <c r="G5" s="255" t="s">
        <v>70</v>
      </c>
      <c r="H5" s="282"/>
      <c r="I5" s="255"/>
      <c r="J5" s="255"/>
      <c r="K5" s="255"/>
      <c r="L5" s="255"/>
      <c r="M5" s="255"/>
      <c r="N5" s="255"/>
      <c r="O5" s="255"/>
    </row>
    <row r="6" spans="1:15" s="79" customFormat="1" ht="30" customHeight="1">
      <c r="A6" s="99" t="s">
        <v>53</v>
      </c>
      <c r="B6" s="214">
        <f>B7</f>
        <v>65369258.55</v>
      </c>
      <c r="C6" s="214">
        <f>C7</f>
        <v>3213400</v>
      </c>
      <c r="D6" s="214">
        <f>D7</f>
        <v>62155858.55</v>
      </c>
      <c r="E6" s="214">
        <f>E7</f>
        <v>62155858.55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2.75" customHeight="1">
      <c r="A7" s="124" t="s">
        <v>71</v>
      </c>
      <c r="B7" s="127">
        <f>C7+D7</f>
        <v>65369258.55</v>
      </c>
      <c r="C7" s="257">
        <v>3213400</v>
      </c>
      <c r="D7" s="127">
        <f>SUM(E7:G7)</f>
        <v>62155858.55</v>
      </c>
      <c r="E7" s="257">
        <v>62155858.55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</row>
  </sheetData>
  <sheetProtection formatCells="0" formatColumns="0" formatRows="0" insertColumns="0" insertRows="0" insertHyperlinks="0" deleteColumns="0" deleteRows="0" sort="0" autoFilter="0" pivotTables="0"/>
  <mergeCells count="15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8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D18" sqref="D18:F18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349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47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47</v>
      </c>
      <c r="I8" s="43"/>
    </row>
    <row r="9" spans="1:9" ht="27">
      <c r="A9" s="43" t="s">
        <v>538</v>
      </c>
      <c r="B9" s="44" t="s">
        <v>575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576</v>
      </c>
      <c r="E11" s="44"/>
      <c r="F11" s="44"/>
      <c r="G11" s="43" t="s">
        <v>577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3"/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3"/>
      <c r="H13" s="43"/>
      <c r="I13" s="43"/>
    </row>
    <row r="14" spans="1:9" ht="13.5">
      <c r="A14" s="43"/>
      <c r="B14" s="43"/>
      <c r="C14" s="43" t="s">
        <v>551</v>
      </c>
      <c r="D14" s="44" t="s">
        <v>578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579</v>
      </c>
      <c r="E17" s="44"/>
      <c r="F17" s="44"/>
      <c r="G17" s="43" t="s">
        <v>580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581</v>
      </c>
      <c r="E20" s="44"/>
      <c r="F20" s="44"/>
      <c r="G20" s="43" t="s">
        <v>582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583</v>
      </c>
      <c r="E23" s="44"/>
      <c r="F23" s="44"/>
      <c r="G23" s="45">
        <v>1</v>
      </c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584</v>
      </c>
      <c r="E26" s="44"/>
      <c r="F26" s="44"/>
      <c r="G26" s="45">
        <v>1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585</v>
      </c>
      <c r="E35" s="44"/>
      <c r="F35" s="44"/>
      <c r="G35" s="45">
        <v>1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1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348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17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17</v>
      </c>
      <c r="I8" s="43"/>
    </row>
    <row r="9" spans="1:9" ht="27">
      <c r="A9" s="43" t="s">
        <v>538</v>
      </c>
      <c r="B9" s="44" t="s">
        <v>586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587</v>
      </c>
      <c r="E11" s="44"/>
      <c r="F11" s="44"/>
      <c r="G11" s="43" t="s">
        <v>588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589</v>
      </c>
      <c r="E14" s="44"/>
      <c r="F14" s="44"/>
      <c r="G14" s="43" t="s">
        <v>553</v>
      </c>
      <c r="H14" s="43"/>
      <c r="I14" s="43"/>
    </row>
    <row r="15" spans="1:9" ht="13.5">
      <c r="A15" s="43"/>
      <c r="B15" s="43"/>
      <c r="C15" s="43"/>
      <c r="D15" s="44" t="s">
        <v>590</v>
      </c>
      <c r="E15" s="44"/>
      <c r="F15" s="44"/>
      <c r="G15" s="43" t="s">
        <v>591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592</v>
      </c>
      <c r="E17" s="44"/>
      <c r="F17" s="44"/>
      <c r="G17" s="43" t="s">
        <v>593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594</v>
      </c>
      <c r="E20" s="44"/>
      <c r="F20" s="44"/>
      <c r="G20" s="43" t="s">
        <v>595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596</v>
      </c>
      <c r="E23" s="44"/>
      <c r="F23" s="44"/>
      <c r="G23" s="43" t="s">
        <v>555</v>
      </c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597</v>
      </c>
      <c r="E26" s="44"/>
      <c r="F26" s="44"/>
      <c r="G26" s="43" t="s">
        <v>598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599</v>
      </c>
      <c r="E35" s="44"/>
      <c r="F35" s="44"/>
      <c r="G35" s="43" t="s">
        <v>553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8" sqref="H8:I8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347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0.5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0.5</v>
      </c>
      <c r="I8" s="43"/>
    </row>
    <row r="9" spans="1:9" ht="27">
      <c r="A9" s="43" t="s">
        <v>538</v>
      </c>
      <c r="B9" s="44" t="s">
        <v>600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601</v>
      </c>
      <c r="E11" s="44"/>
      <c r="F11" s="44"/>
      <c r="G11" s="44" t="s">
        <v>602</v>
      </c>
      <c r="H11" s="44"/>
      <c r="I11" s="44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603</v>
      </c>
      <c r="E20" s="44"/>
      <c r="F20" s="44"/>
      <c r="G20" s="43" t="s">
        <v>604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605</v>
      </c>
      <c r="E26" s="44"/>
      <c r="F26" s="44"/>
      <c r="G26" s="43" t="s">
        <v>606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607</v>
      </c>
      <c r="E35" s="44"/>
      <c r="F35" s="44"/>
      <c r="G35" s="43" t="s">
        <v>574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G35" sqref="G35:I3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608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200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200</v>
      </c>
      <c r="I8" s="43"/>
    </row>
    <row r="9" spans="1:9" ht="27">
      <c r="A9" s="43" t="s">
        <v>538</v>
      </c>
      <c r="B9" s="44" t="s">
        <v>609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610</v>
      </c>
      <c r="E11" s="44"/>
      <c r="F11" s="44"/>
      <c r="G11" s="43" t="s">
        <v>611</v>
      </c>
      <c r="H11" s="43"/>
      <c r="I11" s="43"/>
    </row>
    <row r="12" spans="1:9" ht="13.5">
      <c r="A12" s="43"/>
      <c r="B12" s="43"/>
      <c r="C12" s="43"/>
      <c r="D12" s="44" t="s">
        <v>612</v>
      </c>
      <c r="E12" s="44"/>
      <c r="F12" s="44"/>
      <c r="G12" s="43" t="s">
        <v>613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614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615</v>
      </c>
      <c r="E18" s="44"/>
      <c r="F18" s="44"/>
      <c r="G18" s="45">
        <v>1</v>
      </c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616</v>
      </c>
      <c r="E26" s="44"/>
      <c r="F26" s="44"/>
      <c r="G26" s="43" t="s">
        <v>617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618</v>
      </c>
      <c r="E35" s="44"/>
      <c r="F35" s="44"/>
      <c r="G35" s="43" t="s">
        <v>619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3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352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20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20</v>
      </c>
      <c r="I8" s="43"/>
    </row>
    <row r="9" spans="1:9" ht="27">
      <c r="A9" s="43" t="s">
        <v>538</v>
      </c>
      <c r="B9" s="44" t="s">
        <v>620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621</v>
      </c>
      <c r="E11" s="44"/>
      <c r="F11" s="44"/>
      <c r="G11" s="43">
        <v>21</v>
      </c>
      <c r="H11" s="43"/>
      <c r="I11" s="43"/>
    </row>
    <row r="12" spans="1:9" ht="13.5">
      <c r="A12" s="43"/>
      <c r="B12" s="43"/>
      <c r="C12" s="43"/>
      <c r="D12" s="44" t="s">
        <v>622</v>
      </c>
      <c r="E12" s="44"/>
      <c r="F12" s="44"/>
      <c r="G12" s="43" t="s">
        <v>623</v>
      </c>
      <c r="H12" s="43"/>
      <c r="I12" s="43"/>
    </row>
    <row r="13" spans="1:9" ht="13.5">
      <c r="A13" s="43"/>
      <c r="B13" s="43"/>
      <c r="C13" s="43"/>
      <c r="D13" s="44" t="s">
        <v>624</v>
      </c>
      <c r="E13" s="44"/>
      <c r="F13" s="44"/>
      <c r="G13" s="43" t="s">
        <v>625</v>
      </c>
      <c r="H13" s="43"/>
      <c r="I13" s="43"/>
    </row>
    <row r="14" spans="1:9" ht="13.5">
      <c r="A14" s="43"/>
      <c r="B14" s="43"/>
      <c r="C14" s="43" t="s">
        <v>551</v>
      </c>
      <c r="D14" s="44" t="s">
        <v>626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627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628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629</v>
      </c>
      <c r="E26" s="44"/>
      <c r="F26" s="44"/>
      <c r="G26" s="43" t="s">
        <v>630</v>
      </c>
      <c r="H26" s="43"/>
      <c r="I26" s="43"/>
    </row>
    <row r="27" spans="1:9" ht="13.5">
      <c r="A27" s="43"/>
      <c r="B27" s="43"/>
      <c r="C27" s="43"/>
      <c r="D27" s="44" t="s">
        <v>631</v>
      </c>
      <c r="E27" s="44"/>
      <c r="F27" s="44"/>
      <c r="G27" s="43" t="s">
        <v>632</v>
      </c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633</v>
      </c>
      <c r="E35" s="44"/>
      <c r="F35" s="44"/>
      <c r="G35" s="43" t="s">
        <v>619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3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634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251.13721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251.13721</v>
      </c>
      <c r="I8" s="43"/>
    </row>
    <row r="9" spans="1:9" ht="27">
      <c r="A9" s="43" t="s">
        <v>538</v>
      </c>
      <c r="B9" s="44" t="s">
        <v>635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610</v>
      </c>
      <c r="E11" s="44"/>
      <c r="F11" s="44"/>
      <c r="G11" s="43" t="s">
        <v>611</v>
      </c>
      <c r="H11" s="43"/>
      <c r="I11" s="43"/>
    </row>
    <row r="12" spans="1:9" ht="13.5">
      <c r="A12" s="43"/>
      <c r="B12" s="43"/>
      <c r="C12" s="43"/>
      <c r="D12" s="44" t="s">
        <v>612</v>
      </c>
      <c r="E12" s="44"/>
      <c r="F12" s="44"/>
      <c r="G12" s="43" t="s">
        <v>636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3"/>
      <c r="H13" s="43"/>
      <c r="I13" s="43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614</v>
      </c>
      <c r="E17" s="44"/>
      <c r="F17" s="44"/>
      <c r="G17" s="47">
        <v>1</v>
      </c>
      <c r="H17" s="47"/>
      <c r="I17" s="47"/>
    </row>
    <row r="18" spans="1:9" ht="13.5">
      <c r="A18" s="43"/>
      <c r="B18" s="43"/>
      <c r="C18" s="43"/>
      <c r="D18" s="44" t="s">
        <v>615</v>
      </c>
      <c r="E18" s="44"/>
      <c r="F18" s="44"/>
      <c r="G18" s="47">
        <v>1</v>
      </c>
      <c r="H18" s="47"/>
      <c r="I18" s="47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616</v>
      </c>
      <c r="E26" s="44"/>
      <c r="F26" s="44"/>
      <c r="G26" s="43" t="s">
        <v>617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637</v>
      </c>
      <c r="E35" s="44"/>
      <c r="F35" s="44"/>
      <c r="G35" s="43" t="s">
        <v>619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0">
      <selection activeCell="G11" sqref="G11:I12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353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0.5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0.5</v>
      </c>
      <c r="I8" s="43"/>
    </row>
    <row r="9" spans="1:9" ht="27">
      <c r="A9" s="43" t="s">
        <v>538</v>
      </c>
      <c r="B9" s="44" t="s">
        <v>638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639</v>
      </c>
      <c r="E11" s="44"/>
      <c r="F11" s="44"/>
      <c r="G11" s="43" t="s">
        <v>640</v>
      </c>
      <c r="H11" s="43"/>
      <c r="I11" s="43"/>
    </row>
    <row r="12" spans="1:9" ht="13.5">
      <c r="A12" s="43"/>
      <c r="B12" s="43"/>
      <c r="C12" s="43"/>
      <c r="D12" s="44" t="s">
        <v>641</v>
      </c>
      <c r="E12" s="44"/>
      <c r="F12" s="44"/>
      <c r="G12" s="43" t="s">
        <v>642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643</v>
      </c>
      <c r="E14" s="44"/>
      <c r="F14" s="44"/>
      <c r="G14" s="47">
        <v>1</v>
      </c>
      <c r="H14" s="47"/>
      <c r="I14" s="47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644</v>
      </c>
      <c r="E17" s="44"/>
      <c r="F17" s="44"/>
      <c r="G17" s="47">
        <v>1</v>
      </c>
      <c r="H17" s="47"/>
      <c r="I17" s="47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645</v>
      </c>
      <c r="E26" s="44"/>
      <c r="F26" s="44"/>
      <c r="G26" s="43" t="s">
        <v>632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633</v>
      </c>
      <c r="E35" s="44"/>
      <c r="F35" s="44"/>
      <c r="G35" s="43" t="s">
        <v>619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2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354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0.5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0.5</v>
      </c>
      <c r="I8" s="43"/>
    </row>
    <row r="9" spans="1:9" ht="27">
      <c r="A9" s="43" t="s">
        <v>538</v>
      </c>
      <c r="B9" s="44" t="s">
        <v>646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647</v>
      </c>
      <c r="E11" s="44"/>
      <c r="F11" s="44"/>
      <c r="G11" s="43" t="s">
        <v>648</v>
      </c>
      <c r="H11" s="43"/>
      <c r="I11" s="43"/>
    </row>
    <row r="12" spans="1:9" ht="13.5">
      <c r="A12" s="43"/>
      <c r="B12" s="43"/>
      <c r="C12" s="43"/>
      <c r="D12" s="44" t="s">
        <v>649</v>
      </c>
      <c r="E12" s="44"/>
      <c r="F12" s="44"/>
      <c r="G12" s="43" t="s">
        <v>648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650</v>
      </c>
      <c r="E17" s="44"/>
      <c r="F17" s="44"/>
      <c r="G17" s="43" t="s">
        <v>553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651</v>
      </c>
      <c r="E20" s="44"/>
      <c r="F20" s="44"/>
      <c r="G20" s="43" t="s">
        <v>652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565</v>
      </c>
      <c r="E26" s="44"/>
      <c r="F26" s="44"/>
      <c r="G26" s="43"/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653</v>
      </c>
      <c r="E35" s="44"/>
      <c r="F35" s="44"/>
      <c r="G35" s="43" t="s">
        <v>598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2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355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50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50</v>
      </c>
      <c r="I8" s="43"/>
    </row>
    <row r="9" spans="1:9" ht="27">
      <c r="A9" s="43" t="s">
        <v>538</v>
      </c>
      <c r="B9" s="44" t="s">
        <v>654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655</v>
      </c>
      <c r="E11" s="44"/>
      <c r="F11" s="44"/>
      <c r="G11" s="43" t="s">
        <v>656</v>
      </c>
      <c r="H11" s="43"/>
      <c r="I11" s="43"/>
    </row>
    <row r="12" spans="1:9" ht="13.5">
      <c r="A12" s="43"/>
      <c r="B12" s="43"/>
      <c r="C12" s="43"/>
      <c r="D12" s="44" t="s">
        <v>657</v>
      </c>
      <c r="E12" s="44"/>
      <c r="F12" s="44"/>
      <c r="G12" s="43" t="s">
        <v>656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658</v>
      </c>
      <c r="E14" s="44"/>
      <c r="F14" s="44"/>
      <c r="G14" s="43" t="s">
        <v>659</v>
      </c>
      <c r="H14" s="43"/>
      <c r="I14" s="43"/>
    </row>
    <row r="15" spans="1:9" ht="13.5">
      <c r="A15" s="43"/>
      <c r="B15" s="43"/>
      <c r="C15" s="43"/>
      <c r="D15" s="44" t="s">
        <v>660</v>
      </c>
      <c r="E15" s="44"/>
      <c r="F15" s="44"/>
      <c r="G15" s="43" t="s">
        <v>659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661</v>
      </c>
      <c r="E17" s="44"/>
      <c r="F17" s="44"/>
      <c r="G17" s="43" t="s">
        <v>662</v>
      </c>
      <c r="H17" s="43"/>
      <c r="I17" s="43"/>
    </row>
    <row r="18" spans="1:9" ht="13.5">
      <c r="A18" s="43"/>
      <c r="B18" s="43"/>
      <c r="C18" s="43"/>
      <c r="D18" s="44" t="s">
        <v>663</v>
      </c>
      <c r="E18" s="44"/>
      <c r="F18" s="44"/>
      <c r="G18" s="43" t="s">
        <v>662</v>
      </c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664</v>
      </c>
      <c r="E20" s="44"/>
      <c r="F20" s="44"/>
      <c r="G20" s="43" t="s">
        <v>665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666</v>
      </c>
      <c r="E26" s="44"/>
      <c r="F26" s="44"/>
      <c r="G26" s="43" t="s">
        <v>619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667</v>
      </c>
      <c r="E35" s="44"/>
      <c r="F35" s="44"/>
      <c r="G35" s="43" t="s">
        <v>659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8" sqref="H8:I8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313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20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20</v>
      </c>
      <c r="I8" s="43"/>
    </row>
    <row r="9" spans="1:9" ht="27">
      <c r="A9" s="43" t="s">
        <v>538</v>
      </c>
      <c r="B9" s="44" t="s">
        <v>668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669</v>
      </c>
      <c r="E11" s="44"/>
      <c r="F11" s="44"/>
      <c r="G11" s="44" t="s">
        <v>670</v>
      </c>
      <c r="H11" s="44"/>
      <c r="I11" s="44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671</v>
      </c>
      <c r="E14" s="44"/>
      <c r="F14" s="44"/>
      <c r="G14" s="43" t="s">
        <v>672</v>
      </c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673</v>
      </c>
      <c r="E17" s="44"/>
      <c r="F17" s="44"/>
      <c r="G17" s="43" t="s">
        <v>674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675</v>
      </c>
      <c r="E20" s="44"/>
      <c r="F20" s="44"/>
      <c r="G20" s="43" t="s">
        <v>676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677</v>
      </c>
      <c r="E26" s="44"/>
      <c r="F26" s="44"/>
      <c r="G26" s="43" t="s">
        <v>678</v>
      </c>
      <c r="H26" s="43"/>
      <c r="I26" s="43"/>
    </row>
    <row r="27" spans="1:9" ht="13.5">
      <c r="A27" s="43"/>
      <c r="B27" s="43"/>
      <c r="C27" s="43"/>
      <c r="D27" s="44" t="s">
        <v>679</v>
      </c>
      <c r="E27" s="44"/>
      <c r="F27" s="44"/>
      <c r="G27" s="43" t="s">
        <v>662</v>
      </c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680</v>
      </c>
      <c r="E35" s="44"/>
      <c r="F35" s="44"/>
      <c r="G35" s="43" t="s">
        <v>619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showGridLines="0" workbookViewId="0" topLeftCell="A1">
      <selection activeCell="B29" sqref="B29"/>
    </sheetView>
  </sheetViews>
  <sheetFormatPr defaultColWidth="9.140625" defaultRowHeight="12.75" customHeight="1"/>
  <cols>
    <col min="1" max="1" width="22.00390625" style="79" customWidth="1"/>
    <col min="2" max="2" width="39.00390625" style="79" customWidth="1"/>
    <col min="3" max="3" width="55.421875" style="79" customWidth="1"/>
    <col min="4" max="4" width="49.8515625" style="79" customWidth="1"/>
    <col min="5" max="10" width="15.7109375" style="79" customWidth="1"/>
    <col min="11" max="14" width="12.7109375" style="79" customWidth="1"/>
    <col min="15" max="18" width="12.7109375" style="0" customWidth="1"/>
  </cols>
  <sheetData>
    <row r="1" spans="1:18" s="79" customFormat="1" ht="15" customHeight="1">
      <c r="A1" s="259" t="s">
        <v>72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s="79" customFormat="1" ht="18.75" customHeight="1">
      <c r="A2" s="249" t="s">
        <v>73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8" s="79" customFormat="1" ht="15" customHeight="1">
      <c r="A3" s="260" t="s">
        <v>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8" s="79" customFormat="1" ht="15" customHeight="1">
      <c r="A4" s="261" t="s">
        <v>52</v>
      </c>
      <c r="B4" s="261" t="s">
        <v>74</v>
      </c>
      <c r="C4" s="261"/>
      <c r="D4" s="261"/>
      <c r="E4" s="261" t="s">
        <v>53</v>
      </c>
      <c r="F4" s="262" t="s">
        <v>75</v>
      </c>
      <c r="G4" s="262"/>
      <c r="H4" s="262"/>
      <c r="I4" s="262"/>
      <c r="J4" s="262"/>
      <c r="K4" s="262" t="s">
        <v>76</v>
      </c>
      <c r="L4" s="272" t="s">
        <v>77</v>
      </c>
      <c r="M4" s="272" t="s">
        <v>78</v>
      </c>
      <c r="N4" s="272" t="s">
        <v>79</v>
      </c>
      <c r="O4" s="272" t="s">
        <v>80</v>
      </c>
      <c r="P4" s="272" t="s">
        <v>81</v>
      </c>
      <c r="Q4" s="272" t="s">
        <v>82</v>
      </c>
      <c r="R4" s="272" t="s">
        <v>83</v>
      </c>
    </row>
    <row r="5" spans="1:18" s="79" customFormat="1" ht="26.25" customHeight="1">
      <c r="A5" s="261"/>
      <c r="B5" s="261"/>
      <c r="C5" s="261"/>
      <c r="D5" s="261"/>
      <c r="E5" s="261"/>
      <c r="F5" s="261" t="s">
        <v>84</v>
      </c>
      <c r="G5" s="261" t="s">
        <v>85</v>
      </c>
      <c r="H5" s="261"/>
      <c r="I5" s="261" t="s">
        <v>86</v>
      </c>
      <c r="J5" s="261" t="s">
        <v>87</v>
      </c>
      <c r="K5" s="262"/>
      <c r="L5" s="273"/>
      <c r="M5" s="273"/>
      <c r="N5" s="273"/>
      <c r="O5" s="273"/>
      <c r="P5" s="273"/>
      <c r="Q5" s="273"/>
      <c r="R5" s="273"/>
    </row>
    <row r="6" spans="1:18" s="79" customFormat="1" ht="45" customHeight="1">
      <c r="A6" s="261" t="s">
        <v>64</v>
      </c>
      <c r="B6" s="261" t="s">
        <v>88</v>
      </c>
      <c r="C6" s="261" t="s">
        <v>89</v>
      </c>
      <c r="D6" s="261" t="s">
        <v>90</v>
      </c>
      <c r="E6" s="261"/>
      <c r="F6" s="261"/>
      <c r="G6" s="261" t="s">
        <v>91</v>
      </c>
      <c r="H6" s="261" t="s">
        <v>92</v>
      </c>
      <c r="I6" s="261" t="s">
        <v>93</v>
      </c>
      <c r="J6" s="261" t="s">
        <v>93</v>
      </c>
      <c r="K6" s="262"/>
      <c r="L6" s="274"/>
      <c r="M6" s="274"/>
      <c r="N6" s="274"/>
      <c r="O6" s="274"/>
      <c r="P6" s="274"/>
      <c r="Q6" s="274"/>
      <c r="R6" s="274"/>
    </row>
    <row r="7" spans="1:18" s="79" customFormat="1" ht="30" customHeight="1">
      <c r="A7" s="263" t="s">
        <v>53</v>
      </c>
      <c r="B7" s="263"/>
      <c r="C7" s="263"/>
      <c r="D7" s="263"/>
      <c r="E7" s="264">
        <f>F7</f>
        <v>65369258.55</v>
      </c>
      <c r="F7" s="264">
        <f>G7+H7</f>
        <v>65369258.55</v>
      </c>
      <c r="G7" s="264">
        <f>SUM(G8:G107)</f>
        <v>28913197.689999998</v>
      </c>
      <c r="H7" s="264">
        <f>SUM(H8:H108)</f>
        <v>36456060.86</v>
      </c>
      <c r="I7" s="264"/>
      <c r="J7" s="264"/>
      <c r="K7" s="264"/>
      <c r="L7" s="275"/>
      <c r="M7" s="275"/>
      <c r="N7" s="275"/>
      <c r="O7" s="275"/>
      <c r="P7" s="275"/>
      <c r="Q7" s="275"/>
      <c r="R7" s="275"/>
    </row>
    <row r="8" spans="1:18" ht="12.75" customHeight="1">
      <c r="A8" s="124" t="s">
        <v>71</v>
      </c>
      <c r="B8" s="265" t="s">
        <v>94</v>
      </c>
      <c r="C8" s="266" t="s">
        <v>95</v>
      </c>
      <c r="D8" s="238" t="s">
        <v>96</v>
      </c>
      <c r="E8" s="264">
        <f aca="true" t="shared" si="0" ref="E8:E39">F8</f>
        <v>11275820.44</v>
      </c>
      <c r="F8" s="264">
        <f>G8+H8</f>
        <v>11275820.44</v>
      </c>
      <c r="G8" s="264">
        <v>11275820.44</v>
      </c>
      <c r="H8" s="264"/>
      <c r="I8" s="127"/>
      <c r="J8" s="127"/>
      <c r="K8" s="127"/>
      <c r="L8" s="127"/>
      <c r="M8" s="127"/>
      <c r="N8" s="127"/>
      <c r="O8" s="276"/>
      <c r="P8" s="276"/>
      <c r="Q8" s="276"/>
      <c r="R8" s="276"/>
    </row>
    <row r="9" spans="1:18" ht="12.75" customHeight="1">
      <c r="A9" s="124" t="s">
        <v>71</v>
      </c>
      <c r="B9" s="267" t="s">
        <v>94</v>
      </c>
      <c r="C9" s="266" t="s">
        <v>95</v>
      </c>
      <c r="D9" s="266" t="s">
        <v>97</v>
      </c>
      <c r="E9" s="264">
        <f t="shared" si="0"/>
        <v>10485963.83</v>
      </c>
      <c r="F9" s="264">
        <f aca="true" t="shared" si="1" ref="F9:F40">G9+H9</f>
        <v>10485963.83</v>
      </c>
      <c r="G9" s="264">
        <v>10485963.83</v>
      </c>
      <c r="H9" s="264"/>
      <c r="I9" s="127"/>
      <c r="J9" s="127"/>
      <c r="K9" s="127"/>
      <c r="L9" s="127"/>
      <c r="M9" s="127"/>
      <c r="N9" s="127"/>
      <c r="O9" s="276"/>
      <c r="P9" s="276"/>
      <c r="Q9" s="276"/>
      <c r="R9" s="276"/>
    </row>
    <row r="10" spans="1:18" ht="12.75" customHeight="1">
      <c r="A10" s="124" t="s">
        <v>71</v>
      </c>
      <c r="B10" s="267" t="s">
        <v>98</v>
      </c>
      <c r="C10" s="266" t="s">
        <v>99</v>
      </c>
      <c r="D10" s="266" t="s">
        <v>100</v>
      </c>
      <c r="E10" s="264">
        <f t="shared" si="0"/>
        <v>626395.44</v>
      </c>
      <c r="F10" s="264">
        <f t="shared" si="1"/>
        <v>626395.44</v>
      </c>
      <c r="G10" s="264">
        <v>626395.44</v>
      </c>
      <c r="H10" s="264"/>
      <c r="I10" s="127"/>
      <c r="J10" s="127"/>
      <c r="K10" s="127"/>
      <c r="L10" s="127"/>
      <c r="M10" s="127"/>
      <c r="N10" s="127"/>
      <c r="O10" s="276"/>
      <c r="P10" s="276"/>
      <c r="Q10" s="276"/>
      <c r="R10" s="276"/>
    </row>
    <row r="11" spans="1:18" ht="12.75" customHeight="1">
      <c r="A11" s="124" t="s">
        <v>71</v>
      </c>
      <c r="B11" s="267" t="s">
        <v>98</v>
      </c>
      <c r="C11" s="266" t="s">
        <v>99</v>
      </c>
      <c r="D11" s="266" t="s">
        <v>101</v>
      </c>
      <c r="E11" s="264">
        <f t="shared" si="0"/>
        <v>553751.88</v>
      </c>
      <c r="F11" s="264">
        <f t="shared" si="1"/>
        <v>553751.88</v>
      </c>
      <c r="G11" s="264">
        <v>553751.88</v>
      </c>
      <c r="H11" s="264"/>
      <c r="I11" s="127"/>
      <c r="J11" s="127"/>
      <c r="K11" s="127"/>
      <c r="L11" s="127"/>
      <c r="M11" s="127"/>
      <c r="N11" s="127"/>
      <c r="O11" s="276"/>
      <c r="P11" s="276"/>
      <c r="Q11" s="276"/>
      <c r="R11" s="276"/>
    </row>
    <row r="12" spans="1:18" ht="12.75" customHeight="1">
      <c r="A12" s="124" t="s">
        <v>71</v>
      </c>
      <c r="B12" s="267" t="s">
        <v>98</v>
      </c>
      <c r="C12" s="266" t="s">
        <v>99</v>
      </c>
      <c r="D12" s="266" t="s">
        <v>102</v>
      </c>
      <c r="E12" s="264">
        <f t="shared" si="0"/>
        <v>419670.24</v>
      </c>
      <c r="F12" s="264">
        <f t="shared" si="1"/>
        <v>419670.24</v>
      </c>
      <c r="G12" s="264">
        <v>419670.24</v>
      </c>
      <c r="H12" s="264"/>
      <c r="I12" s="127"/>
      <c r="J12" s="127"/>
      <c r="K12" s="127"/>
      <c r="L12" s="127"/>
      <c r="M12" s="127"/>
      <c r="N12" s="127"/>
      <c r="O12" s="276"/>
      <c r="P12" s="276"/>
      <c r="Q12" s="276"/>
      <c r="R12" s="276"/>
    </row>
    <row r="13" spans="1:18" ht="12.75" customHeight="1">
      <c r="A13" s="124" t="s">
        <v>71</v>
      </c>
      <c r="B13" s="267" t="s">
        <v>103</v>
      </c>
      <c r="C13" s="266" t="s">
        <v>104</v>
      </c>
      <c r="D13" s="266" t="s">
        <v>105</v>
      </c>
      <c r="E13" s="264">
        <f t="shared" si="0"/>
        <v>2390340.87</v>
      </c>
      <c r="F13" s="264">
        <f t="shared" si="1"/>
        <v>2390340.87</v>
      </c>
      <c r="G13" s="264">
        <v>2390340.87</v>
      </c>
      <c r="H13" s="264"/>
      <c r="I13" s="127"/>
      <c r="J13" s="127"/>
      <c r="K13" s="127"/>
      <c r="L13" s="127"/>
      <c r="M13" s="127"/>
      <c r="N13" s="127"/>
      <c r="O13" s="276"/>
      <c r="P13" s="276"/>
      <c r="Q13" s="276"/>
      <c r="R13" s="276"/>
    </row>
    <row r="14" spans="1:18" ht="12.75" customHeight="1">
      <c r="A14" s="124" t="s">
        <v>71</v>
      </c>
      <c r="B14" s="267" t="s">
        <v>103</v>
      </c>
      <c r="C14" s="266" t="s">
        <v>104</v>
      </c>
      <c r="D14" s="266" t="s">
        <v>106</v>
      </c>
      <c r="E14" s="264">
        <f t="shared" si="0"/>
        <v>3161254.99</v>
      </c>
      <c r="F14" s="264">
        <f t="shared" si="1"/>
        <v>3161254.99</v>
      </c>
      <c r="G14" s="264">
        <v>3161254.99</v>
      </c>
      <c r="H14" s="264"/>
      <c r="I14" s="127"/>
      <c r="J14" s="127"/>
      <c r="K14" s="127"/>
      <c r="L14" s="127"/>
      <c r="M14" s="127"/>
      <c r="N14" s="127"/>
      <c r="O14" s="276"/>
      <c r="P14" s="276"/>
      <c r="Q14" s="276"/>
      <c r="R14" s="276"/>
    </row>
    <row r="15" spans="1:18" ht="12.75" customHeight="1">
      <c r="A15" s="124" t="s">
        <v>71</v>
      </c>
      <c r="B15" s="268" t="s">
        <v>94</v>
      </c>
      <c r="C15" s="268" t="s">
        <v>95</v>
      </c>
      <c r="D15" s="268" t="s">
        <v>107</v>
      </c>
      <c r="E15" s="264">
        <f t="shared" si="0"/>
        <v>1200000</v>
      </c>
      <c r="F15" s="264">
        <f t="shared" si="1"/>
        <v>1200000</v>
      </c>
      <c r="G15" s="264"/>
      <c r="H15" s="264">
        <v>1200000</v>
      </c>
      <c r="I15" s="127"/>
      <c r="J15" s="127"/>
      <c r="K15" s="127"/>
      <c r="L15" s="127"/>
      <c r="M15" s="127"/>
      <c r="N15" s="127"/>
      <c r="O15" s="276"/>
      <c r="P15" s="276"/>
      <c r="Q15" s="276"/>
      <c r="R15" s="276"/>
    </row>
    <row r="16" spans="1:18" ht="12.75" customHeight="1">
      <c r="A16" s="124" t="s">
        <v>71</v>
      </c>
      <c r="B16" s="268" t="s">
        <v>94</v>
      </c>
      <c r="C16" s="268" t="s">
        <v>108</v>
      </c>
      <c r="D16" s="268" t="s">
        <v>109</v>
      </c>
      <c r="E16" s="264">
        <f t="shared" si="0"/>
        <v>5000</v>
      </c>
      <c r="F16" s="264">
        <f t="shared" si="1"/>
        <v>5000</v>
      </c>
      <c r="G16" s="264"/>
      <c r="H16" s="264">
        <v>5000</v>
      </c>
      <c r="I16" s="127"/>
      <c r="J16" s="127"/>
      <c r="K16" s="127"/>
      <c r="L16" s="127"/>
      <c r="M16" s="127"/>
      <c r="N16" s="127"/>
      <c r="O16" s="276"/>
      <c r="P16" s="276"/>
      <c r="Q16" s="276"/>
      <c r="R16" s="276"/>
    </row>
    <row r="17" spans="1:18" ht="12.75" customHeight="1">
      <c r="A17" s="124" t="s">
        <v>71</v>
      </c>
      <c r="B17" s="268" t="s">
        <v>94</v>
      </c>
      <c r="C17" s="268" t="s">
        <v>110</v>
      </c>
      <c r="D17" s="268" t="s">
        <v>111</v>
      </c>
      <c r="E17" s="264">
        <f t="shared" si="0"/>
        <v>170000</v>
      </c>
      <c r="F17" s="264">
        <f t="shared" si="1"/>
        <v>170000</v>
      </c>
      <c r="G17" s="264"/>
      <c r="H17" s="264">
        <v>170000</v>
      </c>
      <c r="I17" s="127"/>
      <c r="J17" s="127"/>
      <c r="K17" s="127"/>
      <c r="L17" s="127"/>
      <c r="M17" s="127"/>
      <c r="N17" s="127"/>
      <c r="O17" s="276"/>
      <c r="P17" s="276"/>
      <c r="Q17" s="276"/>
      <c r="R17" s="276"/>
    </row>
    <row r="18" spans="1:18" ht="12.75" customHeight="1">
      <c r="A18" s="124" t="s">
        <v>71</v>
      </c>
      <c r="B18" s="268" t="s">
        <v>94</v>
      </c>
      <c r="C18" s="268" t="s">
        <v>95</v>
      </c>
      <c r="D18" s="268" t="s">
        <v>97</v>
      </c>
      <c r="E18" s="264">
        <f t="shared" si="0"/>
        <v>470000</v>
      </c>
      <c r="F18" s="264">
        <f t="shared" si="1"/>
        <v>470000</v>
      </c>
      <c r="G18" s="264"/>
      <c r="H18" s="264">
        <v>470000</v>
      </c>
      <c r="I18" s="127"/>
      <c r="J18" s="127"/>
      <c r="K18" s="127"/>
      <c r="L18" s="127"/>
      <c r="M18" s="127"/>
      <c r="N18" s="127"/>
      <c r="O18" s="276"/>
      <c r="P18" s="276"/>
      <c r="Q18" s="276"/>
      <c r="R18" s="276"/>
    </row>
    <row r="19" spans="1:18" ht="12.75" customHeight="1">
      <c r="A19" s="124" t="s">
        <v>71</v>
      </c>
      <c r="B19" s="268" t="s">
        <v>94</v>
      </c>
      <c r="C19" s="268" t="s">
        <v>95</v>
      </c>
      <c r="D19" s="268" t="s">
        <v>97</v>
      </c>
      <c r="E19" s="264">
        <f t="shared" si="0"/>
        <v>2511372.1</v>
      </c>
      <c r="F19" s="264">
        <f t="shared" si="1"/>
        <v>2511372.1</v>
      </c>
      <c r="G19" s="264"/>
      <c r="H19" s="264">
        <v>2511372.1</v>
      </c>
      <c r="I19" s="127"/>
      <c r="J19" s="127"/>
      <c r="K19" s="127"/>
      <c r="L19" s="127"/>
      <c r="M19" s="127"/>
      <c r="N19" s="127"/>
      <c r="O19" s="276"/>
      <c r="P19" s="276"/>
      <c r="Q19" s="276"/>
      <c r="R19" s="276"/>
    </row>
    <row r="20" spans="1:18" ht="12.75" customHeight="1">
      <c r="A20" s="124" t="s">
        <v>71</v>
      </c>
      <c r="B20" s="268" t="s">
        <v>112</v>
      </c>
      <c r="C20" s="268" t="s">
        <v>113</v>
      </c>
      <c r="D20" s="268" t="s">
        <v>114</v>
      </c>
      <c r="E20" s="264">
        <f t="shared" si="0"/>
        <v>2000000</v>
      </c>
      <c r="F20" s="264">
        <f t="shared" si="1"/>
        <v>2000000</v>
      </c>
      <c r="G20" s="264"/>
      <c r="H20" s="264">
        <v>2000000</v>
      </c>
      <c r="I20" s="127"/>
      <c r="J20" s="127"/>
      <c r="K20" s="127"/>
      <c r="L20" s="127"/>
      <c r="M20" s="127"/>
      <c r="N20" s="127"/>
      <c r="O20" s="276"/>
      <c r="P20" s="276"/>
      <c r="Q20" s="276"/>
      <c r="R20" s="276"/>
    </row>
    <row r="21" spans="1:18" ht="12.75" customHeight="1">
      <c r="A21" s="124" t="s">
        <v>71</v>
      </c>
      <c r="B21" s="268" t="s">
        <v>94</v>
      </c>
      <c r="C21" s="268" t="s">
        <v>96</v>
      </c>
      <c r="D21" s="268" t="s">
        <v>115</v>
      </c>
      <c r="E21" s="264">
        <f t="shared" si="0"/>
        <v>200000</v>
      </c>
      <c r="F21" s="264">
        <f t="shared" si="1"/>
        <v>200000</v>
      </c>
      <c r="G21" s="264"/>
      <c r="H21" s="264">
        <v>200000</v>
      </c>
      <c r="I21" s="127"/>
      <c r="J21" s="127"/>
      <c r="K21" s="127"/>
      <c r="L21" s="127"/>
      <c r="M21" s="127"/>
      <c r="N21" s="127"/>
      <c r="O21" s="276"/>
      <c r="P21" s="276"/>
      <c r="Q21" s="276"/>
      <c r="R21" s="276"/>
    </row>
    <row r="22" spans="1:18" ht="12.75" customHeight="1">
      <c r="A22" s="124" t="s">
        <v>71</v>
      </c>
      <c r="B22" s="268" t="s">
        <v>94</v>
      </c>
      <c r="C22" s="268" t="s">
        <v>108</v>
      </c>
      <c r="D22" s="268" t="s">
        <v>109</v>
      </c>
      <c r="E22" s="264">
        <f t="shared" si="0"/>
        <v>5000</v>
      </c>
      <c r="F22" s="264">
        <f t="shared" si="1"/>
        <v>5000</v>
      </c>
      <c r="G22" s="264"/>
      <c r="H22" s="264">
        <v>5000</v>
      </c>
      <c r="I22" s="127"/>
      <c r="J22" s="127"/>
      <c r="K22" s="127"/>
      <c r="L22" s="127"/>
      <c r="M22" s="127"/>
      <c r="N22" s="127"/>
      <c r="O22" s="276"/>
      <c r="P22" s="276"/>
      <c r="Q22" s="276"/>
      <c r="R22" s="276"/>
    </row>
    <row r="23" spans="1:18" ht="12.75" customHeight="1">
      <c r="A23" s="124" t="s">
        <v>71</v>
      </c>
      <c r="B23" s="269" t="s">
        <v>94</v>
      </c>
      <c r="C23" s="269" t="s">
        <v>116</v>
      </c>
      <c r="D23" s="269" t="s">
        <v>117</v>
      </c>
      <c r="E23" s="264">
        <f t="shared" si="0"/>
        <v>5000</v>
      </c>
      <c r="F23" s="264">
        <f t="shared" si="1"/>
        <v>5000</v>
      </c>
      <c r="G23" s="264"/>
      <c r="H23" s="264">
        <v>5000</v>
      </c>
      <c r="I23" s="127"/>
      <c r="J23" s="127"/>
      <c r="K23" s="127"/>
      <c r="L23" s="127"/>
      <c r="M23" s="127"/>
      <c r="N23" s="127"/>
      <c r="O23" s="276"/>
      <c r="P23" s="276"/>
      <c r="Q23" s="276"/>
      <c r="R23" s="276"/>
    </row>
    <row r="24" spans="1:18" ht="12.75" customHeight="1">
      <c r="A24" s="124" t="s">
        <v>71</v>
      </c>
      <c r="B24" s="270" t="s">
        <v>103</v>
      </c>
      <c r="C24" s="270" t="s">
        <v>118</v>
      </c>
      <c r="D24" s="270" t="s">
        <v>119</v>
      </c>
      <c r="E24" s="264">
        <f t="shared" si="0"/>
        <v>500000</v>
      </c>
      <c r="F24" s="264">
        <f t="shared" si="1"/>
        <v>500000</v>
      </c>
      <c r="G24" s="264"/>
      <c r="H24" s="264">
        <v>500000</v>
      </c>
      <c r="I24" s="127"/>
      <c r="J24" s="127"/>
      <c r="K24" s="127"/>
      <c r="L24" s="127"/>
      <c r="M24" s="127"/>
      <c r="N24" s="127"/>
      <c r="O24" s="276"/>
      <c r="P24" s="276"/>
      <c r="Q24" s="276"/>
      <c r="R24" s="276"/>
    </row>
    <row r="25" spans="1:18" ht="12.75" customHeight="1">
      <c r="A25" s="124" t="s">
        <v>71</v>
      </c>
      <c r="B25" s="270" t="s">
        <v>103</v>
      </c>
      <c r="C25" s="270" t="s">
        <v>120</v>
      </c>
      <c r="D25" s="270" t="s">
        <v>121</v>
      </c>
      <c r="E25" s="264">
        <f t="shared" si="0"/>
        <v>200000</v>
      </c>
      <c r="F25" s="264">
        <f t="shared" si="1"/>
        <v>200000</v>
      </c>
      <c r="G25" s="264"/>
      <c r="H25" s="264">
        <v>200000</v>
      </c>
      <c r="I25" s="127"/>
      <c r="J25" s="127"/>
      <c r="K25" s="127"/>
      <c r="L25" s="127"/>
      <c r="M25" s="127"/>
      <c r="N25" s="127"/>
      <c r="O25" s="276"/>
      <c r="P25" s="276"/>
      <c r="Q25" s="276"/>
      <c r="R25" s="276"/>
    </row>
    <row r="26" spans="1:18" ht="12.75" customHeight="1">
      <c r="A26" s="124" t="s">
        <v>71</v>
      </c>
      <c r="B26" s="270" t="s">
        <v>122</v>
      </c>
      <c r="C26" s="270" t="s">
        <v>123</v>
      </c>
      <c r="D26" s="270" t="s">
        <v>124</v>
      </c>
      <c r="E26" s="264">
        <f t="shared" si="0"/>
        <v>400000</v>
      </c>
      <c r="F26" s="264">
        <f t="shared" si="1"/>
        <v>400000</v>
      </c>
      <c r="G26" s="264"/>
      <c r="H26" s="264">
        <v>400000</v>
      </c>
      <c r="I26" s="127"/>
      <c r="J26" s="127"/>
      <c r="K26" s="127"/>
      <c r="L26" s="127"/>
      <c r="M26" s="127"/>
      <c r="N26" s="127"/>
      <c r="O26" s="276"/>
      <c r="P26" s="276"/>
      <c r="Q26" s="276"/>
      <c r="R26" s="276"/>
    </row>
    <row r="27" spans="1:18" ht="12.75" customHeight="1">
      <c r="A27" s="124" t="s">
        <v>71</v>
      </c>
      <c r="B27" s="270" t="s">
        <v>125</v>
      </c>
      <c r="C27" s="270" t="s">
        <v>126</v>
      </c>
      <c r="D27" s="270" t="s">
        <v>127</v>
      </c>
      <c r="E27" s="264">
        <f t="shared" si="0"/>
        <v>100000</v>
      </c>
      <c r="F27" s="264">
        <f t="shared" si="1"/>
        <v>100000</v>
      </c>
      <c r="G27" s="264"/>
      <c r="H27" s="264">
        <v>100000</v>
      </c>
      <c r="I27" s="127"/>
      <c r="J27" s="127"/>
      <c r="K27" s="127"/>
      <c r="L27" s="127"/>
      <c r="M27" s="127"/>
      <c r="N27" s="127"/>
      <c r="O27" s="276"/>
      <c r="P27" s="276"/>
      <c r="Q27" s="276"/>
      <c r="R27" s="276"/>
    </row>
    <row r="28" spans="1:18" ht="12.75" customHeight="1">
      <c r="A28" s="124" t="s">
        <v>71</v>
      </c>
      <c r="B28" s="270" t="s">
        <v>128</v>
      </c>
      <c r="C28" s="270" t="s">
        <v>129</v>
      </c>
      <c r="D28" s="270" t="s">
        <v>130</v>
      </c>
      <c r="E28" s="264">
        <f t="shared" si="0"/>
        <v>110000</v>
      </c>
      <c r="F28" s="264">
        <f t="shared" si="1"/>
        <v>110000</v>
      </c>
      <c r="G28" s="264"/>
      <c r="H28" s="264">
        <v>110000</v>
      </c>
      <c r="I28" s="127"/>
      <c r="J28" s="127"/>
      <c r="K28" s="127"/>
      <c r="L28" s="127"/>
      <c r="M28" s="127"/>
      <c r="N28" s="127"/>
      <c r="O28" s="276"/>
      <c r="P28" s="276"/>
      <c r="Q28" s="276"/>
      <c r="R28" s="276"/>
    </row>
    <row r="29" spans="1:18" ht="12.75" customHeight="1">
      <c r="A29" s="124" t="s">
        <v>71</v>
      </c>
      <c r="B29" s="270" t="s">
        <v>128</v>
      </c>
      <c r="C29" s="270" t="s">
        <v>129</v>
      </c>
      <c r="D29" s="270" t="s">
        <v>131</v>
      </c>
      <c r="E29" s="264">
        <f t="shared" si="0"/>
        <v>60000</v>
      </c>
      <c r="F29" s="264">
        <f t="shared" si="1"/>
        <v>60000</v>
      </c>
      <c r="G29" s="264"/>
      <c r="H29" s="264">
        <v>60000</v>
      </c>
      <c r="I29" s="127"/>
      <c r="J29" s="127"/>
      <c r="K29" s="127"/>
      <c r="L29" s="127"/>
      <c r="M29" s="127"/>
      <c r="N29" s="127"/>
      <c r="O29" s="276"/>
      <c r="P29" s="276"/>
      <c r="Q29" s="276"/>
      <c r="R29" s="276"/>
    </row>
    <row r="30" spans="1:18" ht="12.75" customHeight="1">
      <c r="A30" s="124" t="s">
        <v>71</v>
      </c>
      <c r="B30" s="268" t="s">
        <v>94</v>
      </c>
      <c r="C30" s="268" t="s">
        <v>95</v>
      </c>
      <c r="D30" s="268" t="s">
        <v>132</v>
      </c>
      <c r="E30" s="264">
        <f t="shared" si="0"/>
        <v>200000</v>
      </c>
      <c r="F30" s="264">
        <f t="shared" si="1"/>
        <v>200000</v>
      </c>
      <c r="G30" s="264"/>
      <c r="H30" s="264">
        <v>200000</v>
      </c>
      <c r="I30" s="127"/>
      <c r="J30" s="127"/>
      <c r="K30" s="127"/>
      <c r="L30" s="127"/>
      <c r="M30" s="127"/>
      <c r="N30" s="127"/>
      <c r="O30" s="276"/>
      <c r="P30" s="276"/>
      <c r="Q30" s="276"/>
      <c r="R30" s="276"/>
    </row>
    <row r="31" spans="1:18" ht="12.75" customHeight="1">
      <c r="A31" s="124" t="s">
        <v>71</v>
      </c>
      <c r="B31" s="268" t="s">
        <v>128</v>
      </c>
      <c r="C31" s="268" t="s">
        <v>133</v>
      </c>
      <c r="D31" s="268" t="s">
        <v>134</v>
      </c>
      <c r="E31" s="264">
        <f t="shared" si="0"/>
        <v>500000</v>
      </c>
      <c r="F31" s="264">
        <f t="shared" si="1"/>
        <v>500000</v>
      </c>
      <c r="G31" s="264"/>
      <c r="H31" s="264">
        <v>500000</v>
      </c>
      <c r="I31" s="127"/>
      <c r="J31" s="127"/>
      <c r="K31" s="127"/>
      <c r="L31" s="127"/>
      <c r="M31" s="127"/>
      <c r="N31" s="127"/>
      <c r="O31" s="276"/>
      <c r="P31" s="276"/>
      <c r="Q31" s="276"/>
      <c r="R31" s="276"/>
    </row>
    <row r="32" spans="1:18" ht="12.75" customHeight="1">
      <c r="A32" s="124" t="s">
        <v>71</v>
      </c>
      <c r="B32" s="268" t="s">
        <v>128</v>
      </c>
      <c r="C32" s="268" t="s">
        <v>133</v>
      </c>
      <c r="D32" s="268" t="s">
        <v>134</v>
      </c>
      <c r="E32" s="264">
        <f t="shared" si="0"/>
        <v>5000</v>
      </c>
      <c r="F32" s="264">
        <f t="shared" si="1"/>
        <v>5000</v>
      </c>
      <c r="G32" s="264"/>
      <c r="H32" s="264">
        <v>5000</v>
      </c>
      <c r="I32" s="127"/>
      <c r="J32" s="127"/>
      <c r="K32" s="127"/>
      <c r="L32" s="127"/>
      <c r="M32" s="127"/>
      <c r="N32" s="127"/>
      <c r="O32" s="276"/>
      <c r="P32" s="276"/>
      <c r="Q32" s="276"/>
      <c r="R32" s="276"/>
    </row>
    <row r="33" spans="1:18" ht="12.75" customHeight="1">
      <c r="A33" s="124" t="s">
        <v>71</v>
      </c>
      <c r="B33" s="268" t="s">
        <v>128</v>
      </c>
      <c r="C33" s="268" t="s">
        <v>135</v>
      </c>
      <c r="D33" s="268" t="s">
        <v>136</v>
      </c>
      <c r="E33" s="264">
        <f t="shared" si="0"/>
        <v>20000</v>
      </c>
      <c r="F33" s="264">
        <f t="shared" si="1"/>
        <v>20000</v>
      </c>
      <c r="G33" s="264"/>
      <c r="H33" s="264">
        <v>20000</v>
      </c>
      <c r="I33" s="127"/>
      <c r="J33" s="127"/>
      <c r="K33" s="127"/>
      <c r="L33" s="127"/>
      <c r="M33" s="127"/>
      <c r="N33" s="127"/>
      <c r="O33" s="276"/>
      <c r="P33" s="276"/>
      <c r="Q33" s="276"/>
      <c r="R33" s="276"/>
    </row>
    <row r="34" spans="1:18" ht="12.75" customHeight="1">
      <c r="A34" s="124" t="s">
        <v>71</v>
      </c>
      <c r="B34" s="268" t="s">
        <v>137</v>
      </c>
      <c r="C34" s="268" t="s">
        <v>138</v>
      </c>
      <c r="D34" s="268" t="s">
        <v>139</v>
      </c>
      <c r="E34" s="264">
        <f t="shared" si="0"/>
        <v>300000</v>
      </c>
      <c r="F34" s="264">
        <f t="shared" si="1"/>
        <v>300000</v>
      </c>
      <c r="G34" s="264"/>
      <c r="H34" s="264">
        <v>300000</v>
      </c>
      <c r="I34" s="127"/>
      <c r="J34" s="127"/>
      <c r="K34" s="127"/>
      <c r="L34" s="127"/>
      <c r="M34" s="127"/>
      <c r="N34" s="127"/>
      <c r="O34" s="276"/>
      <c r="P34" s="276"/>
      <c r="Q34" s="276"/>
      <c r="R34" s="276"/>
    </row>
    <row r="35" spans="1:18" ht="12.75" customHeight="1">
      <c r="A35" s="124" t="s">
        <v>71</v>
      </c>
      <c r="B35" s="268" t="s">
        <v>137</v>
      </c>
      <c r="C35" s="268" t="s">
        <v>140</v>
      </c>
      <c r="D35" s="268" t="s">
        <v>141</v>
      </c>
      <c r="E35" s="264">
        <f t="shared" si="0"/>
        <v>100000</v>
      </c>
      <c r="F35" s="264">
        <f t="shared" si="1"/>
        <v>100000</v>
      </c>
      <c r="G35" s="264"/>
      <c r="H35" s="264">
        <v>100000</v>
      </c>
      <c r="I35" s="127"/>
      <c r="J35" s="127"/>
      <c r="K35" s="127"/>
      <c r="L35" s="127"/>
      <c r="M35" s="127"/>
      <c r="N35" s="127"/>
      <c r="O35" s="276"/>
      <c r="P35" s="276"/>
      <c r="Q35" s="276"/>
      <c r="R35" s="276"/>
    </row>
    <row r="36" spans="1:18" ht="12.75" customHeight="1">
      <c r="A36" s="124" t="s">
        <v>71</v>
      </c>
      <c r="B36" s="268" t="s">
        <v>98</v>
      </c>
      <c r="C36" s="268" t="s">
        <v>142</v>
      </c>
      <c r="D36" s="268" t="s">
        <v>143</v>
      </c>
      <c r="E36" s="264">
        <f t="shared" si="0"/>
        <v>330000</v>
      </c>
      <c r="F36" s="264">
        <f t="shared" si="1"/>
        <v>330000</v>
      </c>
      <c r="G36" s="264"/>
      <c r="H36" s="264">
        <v>330000</v>
      </c>
      <c r="I36" s="127"/>
      <c r="J36" s="127"/>
      <c r="K36" s="127"/>
      <c r="L36" s="127"/>
      <c r="M36" s="127"/>
      <c r="N36" s="127"/>
      <c r="O36" s="276"/>
      <c r="P36" s="276"/>
      <c r="Q36" s="276"/>
      <c r="R36" s="276"/>
    </row>
    <row r="37" spans="1:18" ht="12.75" customHeight="1">
      <c r="A37" s="124" t="s">
        <v>71</v>
      </c>
      <c r="B37" s="268" t="s">
        <v>144</v>
      </c>
      <c r="C37" s="268" t="s">
        <v>145</v>
      </c>
      <c r="D37" s="268" t="s">
        <v>146</v>
      </c>
      <c r="E37" s="264">
        <f t="shared" si="0"/>
        <v>10000</v>
      </c>
      <c r="F37" s="264">
        <f t="shared" si="1"/>
        <v>10000</v>
      </c>
      <c r="G37" s="264"/>
      <c r="H37" s="264">
        <v>10000</v>
      </c>
      <c r="I37" s="127"/>
      <c r="J37" s="127"/>
      <c r="K37" s="127"/>
      <c r="L37" s="127"/>
      <c r="M37" s="127"/>
      <c r="N37" s="127"/>
      <c r="O37" s="276"/>
      <c r="P37" s="276"/>
      <c r="Q37" s="276"/>
      <c r="R37" s="276"/>
    </row>
    <row r="38" spans="1:18" ht="12.75" customHeight="1">
      <c r="A38" s="124" t="s">
        <v>71</v>
      </c>
      <c r="B38" s="268" t="s">
        <v>144</v>
      </c>
      <c r="C38" s="268" t="s">
        <v>145</v>
      </c>
      <c r="D38" s="268" t="s">
        <v>147</v>
      </c>
      <c r="E38" s="264">
        <f t="shared" si="0"/>
        <v>20000</v>
      </c>
      <c r="F38" s="264">
        <f t="shared" si="1"/>
        <v>20000</v>
      </c>
      <c r="G38" s="264"/>
      <c r="H38" s="264">
        <v>20000</v>
      </c>
      <c r="I38" s="127"/>
      <c r="J38" s="127"/>
      <c r="K38" s="127"/>
      <c r="L38" s="127"/>
      <c r="M38" s="127"/>
      <c r="N38" s="127"/>
      <c r="O38" s="276"/>
      <c r="P38" s="276"/>
      <c r="Q38" s="276"/>
      <c r="R38" s="276"/>
    </row>
    <row r="39" spans="1:18" ht="12.75" customHeight="1">
      <c r="A39" s="124" t="s">
        <v>71</v>
      </c>
      <c r="B39" s="268" t="s">
        <v>144</v>
      </c>
      <c r="C39" s="268" t="s">
        <v>145</v>
      </c>
      <c r="D39" s="268" t="s">
        <v>147</v>
      </c>
      <c r="E39" s="264">
        <f t="shared" si="0"/>
        <v>100000</v>
      </c>
      <c r="F39" s="264">
        <f t="shared" si="1"/>
        <v>100000</v>
      </c>
      <c r="G39" s="264"/>
      <c r="H39" s="264">
        <v>100000</v>
      </c>
      <c r="I39" s="127"/>
      <c r="J39" s="127"/>
      <c r="K39" s="127"/>
      <c r="L39" s="127"/>
      <c r="M39" s="127"/>
      <c r="N39" s="127"/>
      <c r="O39" s="276"/>
      <c r="P39" s="276"/>
      <c r="Q39" s="276"/>
      <c r="R39" s="276"/>
    </row>
    <row r="40" spans="1:18" ht="12.75" customHeight="1">
      <c r="A40" s="124" t="s">
        <v>71</v>
      </c>
      <c r="B40" s="268" t="s">
        <v>144</v>
      </c>
      <c r="C40" s="268" t="s">
        <v>148</v>
      </c>
      <c r="D40" s="268" t="s">
        <v>149</v>
      </c>
      <c r="E40" s="264">
        <f aca="true" t="shared" si="2" ref="E40:E71">F40</f>
        <v>88000</v>
      </c>
      <c r="F40" s="264">
        <f t="shared" si="1"/>
        <v>88000</v>
      </c>
      <c r="G40" s="264"/>
      <c r="H40" s="264">
        <v>88000</v>
      </c>
      <c r="I40" s="127"/>
      <c r="J40" s="127"/>
      <c r="K40" s="127"/>
      <c r="L40" s="127"/>
      <c r="M40" s="127"/>
      <c r="N40" s="127"/>
      <c r="O40" s="276"/>
      <c r="P40" s="276"/>
      <c r="Q40" s="276"/>
      <c r="R40" s="276"/>
    </row>
    <row r="41" spans="1:18" ht="12.75" customHeight="1">
      <c r="A41" s="124" t="s">
        <v>71</v>
      </c>
      <c r="B41" s="268" t="s">
        <v>94</v>
      </c>
      <c r="C41" s="268" t="s">
        <v>150</v>
      </c>
      <c r="D41" s="268" t="s">
        <v>151</v>
      </c>
      <c r="E41" s="264">
        <f t="shared" si="2"/>
        <v>498000</v>
      </c>
      <c r="F41" s="264">
        <f aca="true" t="shared" si="3" ref="F41:F72">G41+H41</f>
        <v>498000</v>
      </c>
      <c r="G41" s="264"/>
      <c r="H41" s="264">
        <v>498000</v>
      </c>
      <c r="I41" s="127"/>
      <c r="J41" s="127"/>
      <c r="K41" s="127"/>
      <c r="L41" s="127"/>
      <c r="M41" s="127"/>
      <c r="N41" s="127"/>
      <c r="O41" s="276"/>
      <c r="P41" s="276"/>
      <c r="Q41" s="276"/>
      <c r="R41" s="276"/>
    </row>
    <row r="42" spans="1:18" ht="12.75" customHeight="1">
      <c r="A42" s="124" t="s">
        <v>71</v>
      </c>
      <c r="B42" s="268" t="s">
        <v>112</v>
      </c>
      <c r="C42" s="268" t="s">
        <v>113</v>
      </c>
      <c r="D42" s="268" t="s">
        <v>152</v>
      </c>
      <c r="E42" s="264">
        <f t="shared" si="2"/>
        <v>35000</v>
      </c>
      <c r="F42" s="264">
        <f t="shared" si="3"/>
        <v>35000</v>
      </c>
      <c r="G42" s="264"/>
      <c r="H42" s="264">
        <v>35000</v>
      </c>
      <c r="I42" s="127"/>
      <c r="J42" s="127"/>
      <c r="K42" s="127"/>
      <c r="L42" s="127"/>
      <c r="M42" s="127"/>
      <c r="N42" s="127"/>
      <c r="O42" s="276"/>
      <c r="P42" s="276"/>
      <c r="Q42" s="276"/>
      <c r="R42" s="276"/>
    </row>
    <row r="43" spans="1:18" ht="12.75" customHeight="1">
      <c r="A43" s="124" t="s">
        <v>71</v>
      </c>
      <c r="B43" s="270" t="s">
        <v>94</v>
      </c>
      <c r="C43" s="270" t="s">
        <v>95</v>
      </c>
      <c r="D43" s="270" t="s">
        <v>153</v>
      </c>
      <c r="E43" s="264">
        <f t="shared" si="2"/>
        <v>5000</v>
      </c>
      <c r="F43" s="264">
        <f t="shared" si="3"/>
        <v>5000</v>
      </c>
      <c r="G43" s="264"/>
      <c r="H43" s="264">
        <v>5000</v>
      </c>
      <c r="I43" s="127"/>
      <c r="J43" s="127"/>
      <c r="K43" s="127"/>
      <c r="L43" s="127"/>
      <c r="M43" s="127"/>
      <c r="N43" s="127"/>
      <c r="O43" s="276"/>
      <c r="P43" s="276"/>
      <c r="Q43" s="276"/>
      <c r="R43" s="276"/>
    </row>
    <row r="44" spans="1:18" ht="12.75" customHeight="1">
      <c r="A44" s="124" t="s">
        <v>71</v>
      </c>
      <c r="B44" s="270" t="s">
        <v>98</v>
      </c>
      <c r="C44" s="270" t="s">
        <v>154</v>
      </c>
      <c r="D44" s="270" t="s">
        <v>155</v>
      </c>
      <c r="E44" s="264">
        <f t="shared" si="2"/>
        <v>800000</v>
      </c>
      <c r="F44" s="264">
        <f t="shared" si="3"/>
        <v>800000</v>
      </c>
      <c r="G44" s="264"/>
      <c r="H44" s="264">
        <v>800000</v>
      </c>
      <c r="I44" s="127"/>
      <c r="J44" s="127"/>
      <c r="K44" s="127"/>
      <c r="L44" s="127"/>
      <c r="M44" s="127"/>
      <c r="N44" s="127"/>
      <c r="O44" s="276"/>
      <c r="P44" s="276"/>
      <c r="Q44" s="276"/>
      <c r="R44" s="276"/>
    </row>
    <row r="45" spans="1:18" ht="12.75" customHeight="1">
      <c r="A45" s="124" t="s">
        <v>71</v>
      </c>
      <c r="B45" s="270" t="s">
        <v>98</v>
      </c>
      <c r="C45" s="270" t="s">
        <v>154</v>
      </c>
      <c r="D45" s="270" t="s">
        <v>156</v>
      </c>
      <c r="E45" s="264">
        <f t="shared" si="2"/>
        <v>50000</v>
      </c>
      <c r="F45" s="264">
        <f t="shared" si="3"/>
        <v>50000</v>
      </c>
      <c r="G45" s="264"/>
      <c r="H45" s="264">
        <v>50000</v>
      </c>
      <c r="I45" s="127"/>
      <c r="J45" s="127"/>
      <c r="K45" s="127"/>
      <c r="L45" s="127"/>
      <c r="M45" s="127"/>
      <c r="N45" s="127"/>
      <c r="O45" s="276"/>
      <c r="P45" s="276"/>
      <c r="Q45" s="276"/>
      <c r="R45" s="276"/>
    </row>
    <row r="46" spans="1:18" ht="12.75" customHeight="1">
      <c r="A46" s="124" t="s">
        <v>71</v>
      </c>
      <c r="B46" s="270" t="s">
        <v>98</v>
      </c>
      <c r="C46" s="270" t="s">
        <v>154</v>
      </c>
      <c r="D46" s="270" t="s">
        <v>156</v>
      </c>
      <c r="E46" s="264">
        <f t="shared" si="2"/>
        <v>100000</v>
      </c>
      <c r="F46" s="264">
        <f t="shared" si="3"/>
        <v>100000</v>
      </c>
      <c r="G46" s="264"/>
      <c r="H46" s="264">
        <v>100000</v>
      </c>
      <c r="I46" s="127"/>
      <c r="J46" s="127"/>
      <c r="K46" s="127"/>
      <c r="L46" s="127"/>
      <c r="M46" s="127"/>
      <c r="N46" s="127"/>
      <c r="O46" s="276"/>
      <c r="P46" s="276"/>
      <c r="Q46" s="276"/>
      <c r="R46" s="276"/>
    </row>
    <row r="47" spans="1:18" ht="12.75" customHeight="1">
      <c r="A47" s="124" t="s">
        <v>71</v>
      </c>
      <c r="B47" s="270" t="s">
        <v>98</v>
      </c>
      <c r="C47" s="270" t="s">
        <v>157</v>
      </c>
      <c r="D47" s="270" t="s">
        <v>158</v>
      </c>
      <c r="E47" s="264">
        <f t="shared" si="2"/>
        <v>145000</v>
      </c>
      <c r="F47" s="264">
        <f t="shared" si="3"/>
        <v>145000</v>
      </c>
      <c r="G47" s="264"/>
      <c r="H47" s="264">
        <v>145000</v>
      </c>
      <c r="I47" s="127"/>
      <c r="J47" s="127"/>
      <c r="K47" s="127"/>
      <c r="L47" s="127"/>
      <c r="M47" s="127"/>
      <c r="N47" s="127"/>
      <c r="O47" s="276"/>
      <c r="P47" s="276"/>
      <c r="Q47" s="276"/>
      <c r="R47" s="276"/>
    </row>
    <row r="48" spans="1:18" ht="12.75" customHeight="1">
      <c r="A48" s="124" t="s">
        <v>71</v>
      </c>
      <c r="B48" s="268" t="s">
        <v>98</v>
      </c>
      <c r="C48" s="268" t="s">
        <v>154</v>
      </c>
      <c r="D48" s="268" t="s">
        <v>155</v>
      </c>
      <c r="E48" s="264">
        <f t="shared" si="2"/>
        <v>70000</v>
      </c>
      <c r="F48" s="264">
        <f t="shared" si="3"/>
        <v>70000</v>
      </c>
      <c r="G48" s="264"/>
      <c r="H48" s="264">
        <v>70000</v>
      </c>
      <c r="I48" s="127"/>
      <c r="J48" s="127"/>
      <c r="K48" s="127"/>
      <c r="L48" s="127"/>
      <c r="M48" s="127"/>
      <c r="N48" s="127"/>
      <c r="O48" s="276"/>
      <c r="P48" s="276"/>
      <c r="Q48" s="276"/>
      <c r="R48" s="276"/>
    </row>
    <row r="49" spans="1:18" ht="12.75" customHeight="1">
      <c r="A49" s="124" t="s">
        <v>71</v>
      </c>
      <c r="B49" s="268" t="s">
        <v>98</v>
      </c>
      <c r="C49" s="268" t="s">
        <v>154</v>
      </c>
      <c r="D49" s="268" t="s">
        <v>155</v>
      </c>
      <c r="E49" s="264">
        <f t="shared" si="2"/>
        <v>50000</v>
      </c>
      <c r="F49" s="264">
        <f t="shared" si="3"/>
        <v>50000</v>
      </c>
      <c r="G49" s="264"/>
      <c r="H49" s="264">
        <v>50000</v>
      </c>
      <c r="I49" s="127"/>
      <c r="J49" s="127"/>
      <c r="K49" s="127"/>
      <c r="L49" s="127"/>
      <c r="M49" s="127"/>
      <c r="N49" s="127"/>
      <c r="O49" s="276"/>
      <c r="P49" s="276"/>
      <c r="Q49" s="276"/>
      <c r="R49" s="276"/>
    </row>
    <row r="50" spans="1:18" ht="12.75" customHeight="1">
      <c r="A50" s="124" t="s">
        <v>71</v>
      </c>
      <c r="B50" s="271" t="s">
        <v>98</v>
      </c>
      <c r="C50" s="271" t="s">
        <v>142</v>
      </c>
      <c r="D50" s="271" t="s">
        <v>159</v>
      </c>
      <c r="E50" s="264">
        <f t="shared" si="2"/>
        <v>5000</v>
      </c>
      <c r="F50" s="264">
        <f t="shared" si="3"/>
        <v>5000</v>
      </c>
      <c r="G50" s="264"/>
      <c r="H50" s="264">
        <v>5000</v>
      </c>
      <c r="I50" s="127"/>
      <c r="J50" s="127"/>
      <c r="K50" s="127"/>
      <c r="L50" s="127"/>
      <c r="M50" s="127"/>
      <c r="N50" s="127"/>
      <c r="O50" s="276"/>
      <c r="P50" s="276"/>
      <c r="Q50" s="276"/>
      <c r="R50" s="276"/>
    </row>
    <row r="51" spans="1:18" ht="12.75" customHeight="1">
      <c r="A51" s="124" t="s">
        <v>71</v>
      </c>
      <c r="B51" s="271" t="s">
        <v>98</v>
      </c>
      <c r="C51" s="271" t="s">
        <v>160</v>
      </c>
      <c r="D51" s="271" t="s">
        <v>161</v>
      </c>
      <c r="E51" s="264">
        <f t="shared" si="2"/>
        <v>5000</v>
      </c>
      <c r="F51" s="264">
        <f t="shared" si="3"/>
        <v>5000</v>
      </c>
      <c r="G51" s="264"/>
      <c r="H51" s="264">
        <v>5000</v>
      </c>
      <c r="I51" s="127"/>
      <c r="J51" s="127"/>
      <c r="K51" s="127"/>
      <c r="L51" s="127"/>
      <c r="M51" s="127"/>
      <c r="N51" s="127"/>
      <c r="O51" s="276"/>
      <c r="P51" s="276"/>
      <c r="Q51" s="276"/>
      <c r="R51" s="276"/>
    </row>
    <row r="52" spans="1:18" ht="12.75" customHeight="1">
      <c r="A52" s="124" t="s">
        <v>71</v>
      </c>
      <c r="B52" s="268" t="s">
        <v>162</v>
      </c>
      <c r="C52" s="268" t="s">
        <v>163</v>
      </c>
      <c r="D52" s="268" t="s">
        <v>164</v>
      </c>
      <c r="E52" s="264">
        <f t="shared" si="2"/>
        <v>5000</v>
      </c>
      <c r="F52" s="264">
        <f t="shared" si="3"/>
        <v>5000</v>
      </c>
      <c r="G52" s="264"/>
      <c r="H52" s="264">
        <v>5000</v>
      </c>
      <c r="I52" s="127"/>
      <c r="J52" s="127"/>
      <c r="K52" s="127"/>
      <c r="L52" s="127"/>
      <c r="M52" s="127"/>
      <c r="N52" s="127"/>
      <c r="O52" s="276"/>
      <c r="P52" s="276"/>
      <c r="Q52" s="276"/>
      <c r="R52" s="276"/>
    </row>
    <row r="53" spans="1:18" ht="12.75" customHeight="1">
      <c r="A53" s="124" t="s">
        <v>71</v>
      </c>
      <c r="B53" s="271" t="s">
        <v>98</v>
      </c>
      <c r="C53" s="271" t="s">
        <v>142</v>
      </c>
      <c r="D53" s="271" t="s">
        <v>159</v>
      </c>
      <c r="E53" s="264">
        <f t="shared" si="2"/>
        <v>5000</v>
      </c>
      <c r="F53" s="264">
        <f t="shared" si="3"/>
        <v>5000</v>
      </c>
      <c r="G53" s="264"/>
      <c r="H53" s="264">
        <v>5000</v>
      </c>
      <c r="I53" s="127"/>
      <c r="J53" s="127"/>
      <c r="K53" s="127"/>
      <c r="L53" s="127"/>
      <c r="M53" s="127"/>
      <c r="N53" s="127"/>
      <c r="O53" s="276"/>
      <c r="P53" s="276"/>
      <c r="Q53" s="276"/>
      <c r="R53" s="276"/>
    </row>
    <row r="54" spans="1:18" ht="12.75" customHeight="1">
      <c r="A54" s="124" t="s">
        <v>71</v>
      </c>
      <c r="B54" s="271" t="s">
        <v>165</v>
      </c>
      <c r="C54" s="271" t="s">
        <v>166</v>
      </c>
      <c r="D54" s="271" t="s">
        <v>167</v>
      </c>
      <c r="E54" s="264">
        <f t="shared" si="2"/>
        <v>500000</v>
      </c>
      <c r="F54" s="264">
        <f t="shared" si="3"/>
        <v>500000</v>
      </c>
      <c r="G54" s="264"/>
      <c r="H54" s="264">
        <v>500000</v>
      </c>
      <c r="I54" s="127"/>
      <c r="J54" s="127"/>
      <c r="K54" s="127"/>
      <c r="L54" s="127"/>
      <c r="M54" s="127"/>
      <c r="N54" s="127"/>
      <c r="O54" s="276"/>
      <c r="P54" s="276"/>
      <c r="Q54" s="276"/>
      <c r="R54" s="276"/>
    </row>
    <row r="55" spans="1:18" ht="12.75" customHeight="1">
      <c r="A55" s="124" t="s">
        <v>71</v>
      </c>
      <c r="B55" s="271" t="s">
        <v>165</v>
      </c>
      <c r="C55" s="271" t="s">
        <v>166</v>
      </c>
      <c r="D55" s="271" t="s">
        <v>167</v>
      </c>
      <c r="E55" s="264">
        <f t="shared" si="2"/>
        <v>100000</v>
      </c>
      <c r="F55" s="264">
        <f t="shared" si="3"/>
        <v>100000</v>
      </c>
      <c r="G55" s="264"/>
      <c r="H55" s="264">
        <v>100000</v>
      </c>
      <c r="I55" s="127"/>
      <c r="J55" s="127"/>
      <c r="K55" s="127"/>
      <c r="L55" s="127"/>
      <c r="M55" s="127"/>
      <c r="N55" s="127"/>
      <c r="O55" s="276"/>
      <c r="P55" s="276"/>
      <c r="Q55" s="276"/>
      <c r="R55" s="276"/>
    </row>
    <row r="56" spans="1:18" ht="12.75" customHeight="1">
      <c r="A56" s="124" t="s">
        <v>71</v>
      </c>
      <c r="B56" s="268" t="s">
        <v>165</v>
      </c>
      <c r="C56" s="268" t="s">
        <v>166</v>
      </c>
      <c r="D56" s="268" t="s">
        <v>167</v>
      </c>
      <c r="E56" s="264">
        <f t="shared" si="2"/>
        <v>120000</v>
      </c>
      <c r="F56" s="264">
        <f t="shared" si="3"/>
        <v>120000</v>
      </c>
      <c r="G56" s="264"/>
      <c r="H56" s="264">
        <v>120000</v>
      </c>
      <c r="I56" s="127"/>
      <c r="J56" s="127"/>
      <c r="K56" s="127"/>
      <c r="L56" s="127"/>
      <c r="M56" s="127"/>
      <c r="N56" s="127"/>
      <c r="O56" s="276"/>
      <c r="P56" s="276"/>
      <c r="Q56" s="276"/>
      <c r="R56" s="276"/>
    </row>
    <row r="57" spans="1:18" ht="12.75" customHeight="1">
      <c r="A57" s="124" t="s">
        <v>71</v>
      </c>
      <c r="B57" s="270" t="s">
        <v>165</v>
      </c>
      <c r="C57" s="270" t="s">
        <v>168</v>
      </c>
      <c r="D57" s="270" t="s">
        <v>169</v>
      </c>
      <c r="E57" s="264">
        <f t="shared" si="2"/>
        <v>200000</v>
      </c>
      <c r="F57" s="264">
        <f t="shared" si="3"/>
        <v>200000</v>
      </c>
      <c r="G57" s="264"/>
      <c r="H57" s="264">
        <v>200000</v>
      </c>
      <c r="I57" s="127"/>
      <c r="J57" s="127"/>
      <c r="K57" s="127"/>
      <c r="L57" s="127"/>
      <c r="M57" s="127"/>
      <c r="N57" s="127"/>
      <c r="O57" s="276"/>
      <c r="P57" s="276"/>
      <c r="Q57" s="276"/>
      <c r="R57" s="276"/>
    </row>
    <row r="58" spans="1:18" ht="12.75" customHeight="1">
      <c r="A58" s="124" t="s">
        <v>71</v>
      </c>
      <c r="B58" s="270" t="s">
        <v>162</v>
      </c>
      <c r="C58" s="270" t="s">
        <v>170</v>
      </c>
      <c r="D58" s="270" t="s">
        <v>171</v>
      </c>
      <c r="E58" s="264">
        <f t="shared" si="2"/>
        <v>190000</v>
      </c>
      <c r="F58" s="264">
        <f t="shared" si="3"/>
        <v>190000</v>
      </c>
      <c r="G58" s="264"/>
      <c r="H58" s="264">
        <v>190000</v>
      </c>
      <c r="I58" s="127"/>
      <c r="J58" s="127"/>
      <c r="K58" s="127"/>
      <c r="L58" s="127"/>
      <c r="M58" s="127"/>
      <c r="N58" s="127"/>
      <c r="O58" s="276"/>
      <c r="P58" s="276"/>
      <c r="Q58" s="276"/>
      <c r="R58" s="276"/>
    </row>
    <row r="59" spans="1:18" ht="12.75" customHeight="1">
      <c r="A59" s="124" t="s">
        <v>71</v>
      </c>
      <c r="B59" s="270" t="s">
        <v>162</v>
      </c>
      <c r="C59" s="270" t="s">
        <v>172</v>
      </c>
      <c r="D59" s="270" t="s">
        <v>173</v>
      </c>
      <c r="E59" s="264">
        <f t="shared" si="2"/>
        <v>50000</v>
      </c>
      <c r="F59" s="264">
        <f t="shared" si="3"/>
        <v>50000</v>
      </c>
      <c r="G59" s="264"/>
      <c r="H59" s="264">
        <v>50000</v>
      </c>
      <c r="I59" s="127"/>
      <c r="J59" s="127"/>
      <c r="K59" s="127"/>
      <c r="L59" s="127"/>
      <c r="M59" s="127"/>
      <c r="N59" s="127"/>
      <c r="O59" s="276"/>
      <c r="P59" s="276"/>
      <c r="Q59" s="276"/>
      <c r="R59" s="276"/>
    </row>
    <row r="60" spans="1:18" ht="12.75" customHeight="1">
      <c r="A60" s="124" t="s">
        <v>71</v>
      </c>
      <c r="B60" s="270" t="s">
        <v>162</v>
      </c>
      <c r="C60" s="270" t="s">
        <v>172</v>
      </c>
      <c r="D60" s="270" t="s">
        <v>174</v>
      </c>
      <c r="E60" s="264">
        <f t="shared" si="2"/>
        <v>200000</v>
      </c>
      <c r="F60" s="264">
        <f t="shared" si="3"/>
        <v>200000</v>
      </c>
      <c r="G60" s="264"/>
      <c r="H60" s="264">
        <v>200000</v>
      </c>
      <c r="I60" s="127"/>
      <c r="J60" s="127"/>
      <c r="K60" s="127"/>
      <c r="L60" s="127"/>
      <c r="M60" s="127"/>
      <c r="N60" s="127"/>
      <c r="O60" s="276"/>
      <c r="P60" s="276"/>
      <c r="Q60" s="276"/>
      <c r="R60" s="276"/>
    </row>
    <row r="61" spans="1:18" ht="12.75" customHeight="1">
      <c r="A61" s="124" t="s">
        <v>71</v>
      </c>
      <c r="B61" s="270" t="s">
        <v>162</v>
      </c>
      <c r="C61" s="270" t="s">
        <v>175</v>
      </c>
      <c r="D61" s="270" t="s">
        <v>176</v>
      </c>
      <c r="E61" s="264">
        <f t="shared" si="2"/>
        <v>3550000</v>
      </c>
      <c r="F61" s="264">
        <f t="shared" si="3"/>
        <v>3550000</v>
      </c>
      <c r="G61" s="264"/>
      <c r="H61" s="264">
        <v>3550000</v>
      </c>
      <c r="I61" s="127"/>
      <c r="J61" s="127"/>
      <c r="K61" s="127"/>
      <c r="L61" s="127"/>
      <c r="M61" s="127"/>
      <c r="N61" s="127"/>
      <c r="O61" s="276"/>
      <c r="P61" s="276"/>
      <c r="Q61" s="276"/>
      <c r="R61" s="276"/>
    </row>
    <row r="62" spans="1:18" ht="12.75" customHeight="1">
      <c r="A62" s="124" t="s">
        <v>71</v>
      </c>
      <c r="B62" s="270" t="s">
        <v>162</v>
      </c>
      <c r="C62" s="270" t="s">
        <v>172</v>
      </c>
      <c r="D62" s="270" t="s">
        <v>174</v>
      </c>
      <c r="E62" s="264">
        <f t="shared" si="2"/>
        <v>60000</v>
      </c>
      <c r="F62" s="264">
        <f t="shared" si="3"/>
        <v>60000</v>
      </c>
      <c r="G62" s="264"/>
      <c r="H62" s="264">
        <v>60000</v>
      </c>
      <c r="I62" s="127"/>
      <c r="J62" s="127"/>
      <c r="K62" s="127"/>
      <c r="L62" s="127"/>
      <c r="M62" s="127"/>
      <c r="N62" s="127"/>
      <c r="O62" s="276"/>
      <c r="P62" s="276"/>
      <c r="Q62" s="276"/>
      <c r="R62" s="276"/>
    </row>
    <row r="63" spans="1:18" ht="12.75" customHeight="1">
      <c r="A63" s="124" t="s">
        <v>71</v>
      </c>
      <c r="B63" s="270" t="s">
        <v>162</v>
      </c>
      <c r="C63" s="270" t="s">
        <v>172</v>
      </c>
      <c r="D63" s="270" t="s">
        <v>177</v>
      </c>
      <c r="E63" s="264">
        <f t="shared" si="2"/>
        <v>200000</v>
      </c>
      <c r="F63" s="264">
        <f t="shared" si="3"/>
        <v>200000</v>
      </c>
      <c r="G63" s="264"/>
      <c r="H63" s="264">
        <v>200000</v>
      </c>
      <c r="I63" s="127"/>
      <c r="J63" s="127"/>
      <c r="K63" s="127"/>
      <c r="L63" s="127"/>
      <c r="M63" s="127"/>
      <c r="N63" s="127"/>
      <c r="O63" s="276"/>
      <c r="P63" s="276"/>
      <c r="Q63" s="276"/>
      <c r="R63" s="276"/>
    </row>
    <row r="64" spans="1:18" ht="12.75" customHeight="1">
      <c r="A64" s="124" t="s">
        <v>71</v>
      </c>
      <c r="B64" s="270" t="s">
        <v>162</v>
      </c>
      <c r="C64" s="270" t="s">
        <v>178</v>
      </c>
      <c r="D64" s="270" t="s">
        <v>179</v>
      </c>
      <c r="E64" s="264">
        <f t="shared" si="2"/>
        <v>5000</v>
      </c>
      <c r="F64" s="264">
        <f t="shared" si="3"/>
        <v>5000</v>
      </c>
      <c r="G64" s="264"/>
      <c r="H64" s="264">
        <v>5000</v>
      </c>
      <c r="I64" s="127"/>
      <c r="J64" s="127"/>
      <c r="K64" s="127"/>
      <c r="L64" s="127"/>
      <c r="M64" s="127"/>
      <c r="N64" s="127"/>
      <c r="O64" s="276"/>
      <c r="P64" s="276"/>
      <c r="Q64" s="276"/>
      <c r="R64" s="276"/>
    </row>
    <row r="65" spans="1:18" ht="12.75" customHeight="1">
      <c r="A65" s="124" t="s">
        <v>71</v>
      </c>
      <c r="B65" s="270" t="s">
        <v>162</v>
      </c>
      <c r="C65" s="270" t="s">
        <v>180</v>
      </c>
      <c r="D65" s="270" t="s">
        <v>181</v>
      </c>
      <c r="E65" s="264">
        <f t="shared" si="2"/>
        <v>100000</v>
      </c>
      <c r="F65" s="264">
        <f t="shared" si="3"/>
        <v>100000</v>
      </c>
      <c r="G65" s="264"/>
      <c r="H65" s="264">
        <v>100000</v>
      </c>
      <c r="I65" s="127"/>
      <c r="J65" s="127"/>
      <c r="K65" s="127"/>
      <c r="L65" s="127"/>
      <c r="M65" s="127"/>
      <c r="N65" s="127"/>
      <c r="O65" s="276"/>
      <c r="P65" s="276"/>
      <c r="Q65" s="276"/>
      <c r="R65" s="276"/>
    </row>
    <row r="66" spans="1:18" ht="12.75" customHeight="1">
      <c r="A66" s="124" t="s">
        <v>71</v>
      </c>
      <c r="B66" s="270" t="s">
        <v>162</v>
      </c>
      <c r="C66" s="270" t="s">
        <v>182</v>
      </c>
      <c r="D66" s="270" t="s">
        <v>183</v>
      </c>
      <c r="E66" s="264">
        <f t="shared" si="2"/>
        <v>10000</v>
      </c>
      <c r="F66" s="264">
        <f t="shared" si="3"/>
        <v>10000</v>
      </c>
      <c r="G66" s="264"/>
      <c r="H66" s="264">
        <v>10000</v>
      </c>
      <c r="I66" s="127"/>
      <c r="J66" s="127"/>
      <c r="K66" s="127"/>
      <c r="L66" s="127"/>
      <c r="M66" s="127"/>
      <c r="N66" s="127"/>
      <c r="O66" s="276"/>
      <c r="P66" s="276"/>
      <c r="Q66" s="276"/>
      <c r="R66" s="276"/>
    </row>
    <row r="67" spans="1:18" ht="12.75" customHeight="1">
      <c r="A67" s="124" t="s">
        <v>71</v>
      </c>
      <c r="B67" s="270" t="s">
        <v>162</v>
      </c>
      <c r="C67" s="270" t="s">
        <v>182</v>
      </c>
      <c r="D67" s="270" t="s">
        <v>184</v>
      </c>
      <c r="E67" s="264">
        <f t="shared" si="2"/>
        <v>100000</v>
      </c>
      <c r="F67" s="264">
        <f t="shared" si="3"/>
        <v>100000</v>
      </c>
      <c r="G67" s="264"/>
      <c r="H67" s="264">
        <v>100000</v>
      </c>
      <c r="I67" s="127"/>
      <c r="J67" s="127"/>
      <c r="K67" s="127"/>
      <c r="L67" s="127"/>
      <c r="M67" s="127"/>
      <c r="N67" s="127"/>
      <c r="O67" s="276"/>
      <c r="P67" s="276"/>
      <c r="Q67" s="276"/>
      <c r="R67" s="276"/>
    </row>
    <row r="68" spans="1:18" ht="12.75" customHeight="1">
      <c r="A68" s="124" t="s">
        <v>71</v>
      </c>
      <c r="B68" s="271" t="s">
        <v>162</v>
      </c>
      <c r="C68" s="271" t="s">
        <v>175</v>
      </c>
      <c r="D68" s="271" t="s">
        <v>176</v>
      </c>
      <c r="E68" s="264">
        <f t="shared" si="2"/>
        <v>4800</v>
      </c>
      <c r="F68" s="264">
        <f t="shared" si="3"/>
        <v>4800</v>
      </c>
      <c r="G68" s="264"/>
      <c r="H68" s="264">
        <v>4800</v>
      </c>
      <c r="I68" s="127"/>
      <c r="J68" s="127"/>
      <c r="K68" s="127"/>
      <c r="L68" s="127"/>
      <c r="M68" s="127"/>
      <c r="N68" s="127"/>
      <c r="O68" s="276"/>
      <c r="P68" s="276"/>
      <c r="Q68" s="276"/>
      <c r="R68" s="276"/>
    </row>
    <row r="69" spans="1:18" ht="12.75" customHeight="1">
      <c r="A69" s="124" t="s">
        <v>71</v>
      </c>
      <c r="B69" s="268" t="s">
        <v>162</v>
      </c>
      <c r="C69" s="268" t="s">
        <v>163</v>
      </c>
      <c r="D69" s="268" t="s">
        <v>185</v>
      </c>
      <c r="E69" s="264">
        <f t="shared" si="2"/>
        <v>15696</v>
      </c>
      <c r="F69" s="264">
        <f t="shared" si="3"/>
        <v>15696</v>
      </c>
      <c r="G69" s="264"/>
      <c r="H69" s="264">
        <v>15696</v>
      </c>
      <c r="I69" s="127"/>
      <c r="J69" s="127"/>
      <c r="K69" s="127"/>
      <c r="L69" s="127"/>
      <c r="M69" s="127"/>
      <c r="N69" s="127"/>
      <c r="O69" s="276"/>
      <c r="P69" s="276"/>
      <c r="Q69" s="276"/>
      <c r="R69" s="276"/>
    </row>
    <row r="70" spans="1:18" ht="12.75" customHeight="1">
      <c r="A70" s="124" t="s">
        <v>71</v>
      </c>
      <c r="B70" s="268" t="s">
        <v>162</v>
      </c>
      <c r="C70" s="268" t="s">
        <v>172</v>
      </c>
      <c r="D70" s="268" t="s">
        <v>174</v>
      </c>
      <c r="E70" s="264">
        <f t="shared" si="2"/>
        <v>64080</v>
      </c>
      <c r="F70" s="264">
        <f t="shared" si="3"/>
        <v>64080</v>
      </c>
      <c r="G70" s="264"/>
      <c r="H70" s="264">
        <v>64080</v>
      </c>
      <c r="I70" s="127"/>
      <c r="J70" s="127"/>
      <c r="K70" s="127"/>
      <c r="L70" s="127"/>
      <c r="M70" s="127"/>
      <c r="N70" s="127"/>
      <c r="O70" s="276"/>
      <c r="P70" s="276"/>
      <c r="Q70" s="276"/>
      <c r="R70" s="276"/>
    </row>
    <row r="71" spans="1:18" ht="12.75" customHeight="1">
      <c r="A71" s="124" t="s">
        <v>71</v>
      </c>
      <c r="B71" s="268" t="s">
        <v>162</v>
      </c>
      <c r="C71" s="268" t="s">
        <v>186</v>
      </c>
      <c r="D71" s="268" t="s">
        <v>187</v>
      </c>
      <c r="E71" s="264">
        <f t="shared" si="2"/>
        <v>1031940</v>
      </c>
      <c r="F71" s="264">
        <f t="shared" si="3"/>
        <v>1031940</v>
      </c>
      <c r="G71" s="264"/>
      <c r="H71" s="264">
        <v>1031940</v>
      </c>
      <c r="I71" s="127"/>
      <c r="J71" s="127"/>
      <c r="K71" s="127"/>
      <c r="L71" s="127"/>
      <c r="M71" s="127"/>
      <c r="N71" s="127"/>
      <c r="O71" s="276"/>
      <c r="P71" s="276"/>
      <c r="Q71" s="276"/>
      <c r="R71" s="276"/>
    </row>
    <row r="72" spans="1:18" ht="12.75" customHeight="1">
      <c r="A72" s="124" t="s">
        <v>71</v>
      </c>
      <c r="B72" s="268" t="s">
        <v>98</v>
      </c>
      <c r="C72" s="268" t="s">
        <v>154</v>
      </c>
      <c r="D72" s="268" t="s">
        <v>156</v>
      </c>
      <c r="E72" s="264">
        <f aca="true" t="shared" si="4" ref="E72:E108">F72</f>
        <v>653184</v>
      </c>
      <c r="F72" s="264">
        <f t="shared" si="3"/>
        <v>653184</v>
      </c>
      <c r="G72" s="264"/>
      <c r="H72" s="264">
        <v>653184</v>
      </c>
      <c r="I72" s="127"/>
      <c r="J72" s="127"/>
      <c r="K72" s="127"/>
      <c r="L72" s="127"/>
      <c r="M72" s="127"/>
      <c r="N72" s="127"/>
      <c r="O72" s="276"/>
      <c r="P72" s="276"/>
      <c r="Q72" s="276"/>
      <c r="R72" s="276"/>
    </row>
    <row r="73" spans="1:18" ht="12.75" customHeight="1">
      <c r="A73" s="124" t="s">
        <v>71</v>
      </c>
      <c r="B73" s="268" t="s">
        <v>98</v>
      </c>
      <c r="C73" s="268" t="s">
        <v>154</v>
      </c>
      <c r="D73" s="268" t="s">
        <v>156</v>
      </c>
      <c r="E73" s="264">
        <f t="shared" si="4"/>
        <v>42608</v>
      </c>
      <c r="F73" s="264">
        <f aca="true" t="shared" si="5" ref="F73:F108">G73+H73</f>
        <v>42608</v>
      </c>
      <c r="G73" s="264"/>
      <c r="H73" s="264">
        <v>42608</v>
      </c>
      <c r="I73" s="127"/>
      <c r="J73" s="127"/>
      <c r="K73" s="127"/>
      <c r="L73" s="127"/>
      <c r="M73" s="127"/>
      <c r="N73" s="127"/>
      <c r="O73" s="276"/>
      <c r="P73" s="276"/>
      <c r="Q73" s="276"/>
      <c r="R73" s="276"/>
    </row>
    <row r="74" spans="1:18" ht="12.75" customHeight="1">
      <c r="A74" s="124" t="s">
        <v>71</v>
      </c>
      <c r="B74" s="268" t="s">
        <v>98</v>
      </c>
      <c r="C74" s="268" t="s">
        <v>154</v>
      </c>
      <c r="D74" s="268" t="s">
        <v>156</v>
      </c>
      <c r="E74" s="264">
        <f t="shared" si="4"/>
        <v>74159.86</v>
      </c>
      <c r="F74" s="264">
        <f t="shared" si="5"/>
        <v>74159.86</v>
      </c>
      <c r="G74" s="264"/>
      <c r="H74" s="264">
        <v>74159.86</v>
      </c>
      <c r="I74" s="127"/>
      <c r="J74" s="127"/>
      <c r="K74" s="127"/>
      <c r="L74" s="127"/>
      <c r="M74" s="127"/>
      <c r="N74" s="127"/>
      <c r="O74" s="276"/>
      <c r="P74" s="276"/>
      <c r="Q74" s="276"/>
      <c r="R74" s="276"/>
    </row>
    <row r="75" spans="1:18" ht="12.75" customHeight="1">
      <c r="A75" s="124" t="s">
        <v>71</v>
      </c>
      <c r="B75" s="268" t="s">
        <v>162</v>
      </c>
      <c r="C75" s="268" t="s">
        <v>188</v>
      </c>
      <c r="D75" s="268" t="s">
        <v>189</v>
      </c>
      <c r="E75" s="264">
        <f t="shared" si="4"/>
        <v>70000</v>
      </c>
      <c r="F75" s="264">
        <f t="shared" si="5"/>
        <v>70000</v>
      </c>
      <c r="G75" s="264"/>
      <c r="H75" s="264">
        <v>70000</v>
      </c>
      <c r="I75" s="127"/>
      <c r="J75" s="127"/>
      <c r="K75" s="127"/>
      <c r="L75" s="127"/>
      <c r="M75" s="127"/>
      <c r="N75" s="127"/>
      <c r="O75" s="276"/>
      <c r="P75" s="276"/>
      <c r="Q75" s="276"/>
      <c r="R75" s="276"/>
    </row>
    <row r="76" spans="1:18" ht="12.75" customHeight="1">
      <c r="A76" s="124" t="s">
        <v>71</v>
      </c>
      <c r="B76" s="268" t="s">
        <v>162</v>
      </c>
      <c r="C76" s="268" t="s">
        <v>190</v>
      </c>
      <c r="D76" s="268" t="s">
        <v>191</v>
      </c>
      <c r="E76" s="264">
        <f t="shared" si="4"/>
        <v>20000</v>
      </c>
      <c r="F76" s="264">
        <f t="shared" si="5"/>
        <v>20000</v>
      </c>
      <c r="G76" s="264"/>
      <c r="H76" s="264">
        <v>20000</v>
      </c>
      <c r="I76" s="127"/>
      <c r="J76" s="127"/>
      <c r="K76" s="127"/>
      <c r="L76" s="127"/>
      <c r="M76" s="127"/>
      <c r="N76" s="127"/>
      <c r="O76" s="276"/>
      <c r="P76" s="276"/>
      <c r="Q76" s="276"/>
      <c r="R76" s="276"/>
    </row>
    <row r="77" spans="1:18" ht="12.75" customHeight="1">
      <c r="A77" s="124" t="s">
        <v>71</v>
      </c>
      <c r="B77" s="268" t="s">
        <v>162</v>
      </c>
      <c r="C77" s="268" t="s">
        <v>188</v>
      </c>
      <c r="D77" s="268" t="s">
        <v>192</v>
      </c>
      <c r="E77" s="264">
        <f t="shared" si="4"/>
        <v>21849</v>
      </c>
      <c r="F77" s="264">
        <f t="shared" si="5"/>
        <v>21849</v>
      </c>
      <c r="G77" s="264"/>
      <c r="H77" s="264">
        <v>21849</v>
      </c>
      <c r="I77" s="127"/>
      <c r="J77" s="127"/>
      <c r="K77" s="127"/>
      <c r="L77" s="127"/>
      <c r="M77" s="127"/>
      <c r="N77" s="127"/>
      <c r="O77" s="276"/>
      <c r="P77" s="276"/>
      <c r="Q77" s="276"/>
      <c r="R77" s="276"/>
    </row>
    <row r="78" spans="1:18" ht="12.75" customHeight="1">
      <c r="A78" s="124" t="s">
        <v>71</v>
      </c>
      <c r="B78" s="268" t="s">
        <v>162</v>
      </c>
      <c r="C78" s="268" t="s">
        <v>188</v>
      </c>
      <c r="D78" s="268" t="s">
        <v>193</v>
      </c>
      <c r="E78" s="264">
        <f t="shared" si="4"/>
        <v>62000</v>
      </c>
      <c r="F78" s="264">
        <f t="shared" si="5"/>
        <v>62000</v>
      </c>
      <c r="G78" s="264"/>
      <c r="H78" s="264">
        <v>62000</v>
      </c>
      <c r="I78" s="127"/>
      <c r="J78" s="127"/>
      <c r="K78" s="127"/>
      <c r="L78" s="127"/>
      <c r="M78" s="127"/>
      <c r="N78" s="127"/>
      <c r="O78" s="276"/>
      <c r="P78" s="276"/>
      <c r="Q78" s="276"/>
      <c r="R78" s="276"/>
    </row>
    <row r="79" spans="1:18" ht="12.75" customHeight="1">
      <c r="A79" s="124" t="s">
        <v>71</v>
      </c>
      <c r="B79" s="268" t="s">
        <v>162</v>
      </c>
      <c r="C79" s="268" t="s">
        <v>188</v>
      </c>
      <c r="D79" s="268" t="s">
        <v>194</v>
      </c>
      <c r="E79" s="264">
        <f t="shared" si="4"/>
        <v>310000</v>
      </c>
      <c r="F79" s="264">
        <f t="shared" si="5"/>
        <v>310000</v>
      </c>
      <c r="G79" s="264"/>
      <c r="H79" s="264">
        <v>310000</v>
      </c>
      <c r="I79" s="127"/>
      <c r="J79" s="127"/>
      <c r="K79" s="127"/>
      <c r="L79" s="127"/>
      <c r="M79" s="127"/>
      <c r="N79" s="127"/>
      <c r="O79" s="276"/>
      <c r="P79" s="276"/>
      <c r="Q79" s="276"/>
      <c r="R79" s="276"/>
    </row>
    <row r="80" spans="1:18" ht="12.75" customHeight="1">
      <c r="A80" s="124" t="s">
        <v>71</v>
      </c>
      <c r="B80" s="268" t="s">
        <v>162</v>
      </c>
      <c r="C80" s="268" t="s">
        <v>188</v>
      </c>
      <c r="D80" s="268" t="s">
        <v>195</v>
      </c>
      <c r="E80" s="264">
        <f t="shared" si="4"/>
        <v>80000</v>
      </c>
      <c r="F80" s="264">
        <f t="shared" si="5"/>
        <v>80000</v>
      </c>
      <c r="G80" s="264"/>
      <c r="H80" s="264">
        <v>80000</v>
      </c>
      <c r="I80" s="127"/>
      <c r="J80" s="127"/>
      <c r="K80" s="127"/>
      <c r="L80" s="127"/>
      <c r="M80" s="127"/>
      <c r="N80" s="127"/>
      <c r="O80" s="276"/>
      <c r="P80" s="276"/>
      <c r="Q80" s="276"/>
      <c r="R80" s="276"/>
    </row>
    <row r="81" spans="1:18" ht="12.75" customHeight="1">
      <c r="A81" s="124" t="s">
        <v>71</v>
      </c>
      <c r="B81" s="268" t="s">
        <v>128</v>
      </c>
      <c r="C81" s="268" t="s">
        <v>135</v>
      </c>
      <c r="D81" s="268" t="s">
        <v>136</v>
      </c>
      <c r="E81" s="264">
        <f t="shared" si="4"/>
        <v>40000</v>
      </c>
      <c r="F81" s="264">
        <f t="shared" si="5"/>
        <v>40000</v>
      </c>
      <c r="G81" s="264"/>
      <c r="H81" s="264">
        <v>40000</v>
      </c>
      <c r="I81" s="127"/>
      <c r="J81" s="127"/>
      <c r="K81" s="127"/>
      <c r="L81" s="127"/>
      <c r="M81" s="127"/>
      <c r="N81" s="127"/>
      <c r="O81" s="276"/>
      <c r="P81" s="276"/>
      <c r="Q81" s="276"/>
      <c r="R81" s="276"/>
    </row>
    <row r="82" spans="1:18" ht="12.75" customHeight="1">
      <c r="A82" s="124" t="s">
        <v>71</v>
      </c>
      <c r="B82" s="268" t="s">
        <v>94</v>
      </c>
      <c r="C82" s="268" t="s">
        <v>196</v>
      </c>
      <c r="D82" s="268" t="s">
        <v>197</v>
      </c>
      <c r="E82" s="264">
        <f t="shared" si="4"/>
        <v>300000</v>
      </c>
      <c r="F82" s="264">
        <f t="shared" si="5"/>
        <v>300000</v>
      </c>
      <c r="G82" s="264"/>
      <c r="H82" s="264">
        <v>300000</v>
      </c>
      <c r="I82" s="127"/>
      <c r="J82" s="127"/>
      <c r="K82" s="127"/>
      <c r="L82" s="127"/>
      <c r="M82" s="127"/>
      <c r="N82" s="127"/>
      <c r="O82" s="276"/>
      <c r="P82" s="276"/>
      <c r="Q82" s="276"/>
      <c r="R82" s="276"/>
    </row>
    <row r="83" spans="1:18" ht="12.75" customHeight="1">
      <c r="A83" s="124" t="s">
        <v>71</v>
      </c>
      <c r="B83" s="271" t="s">
        <v>94</v>
      </c>
      <c r="C83" s="271" t="s">
        <v>95</v>
      </c>
      <c r="D83" s="271" t="s">
        <v>97</v>
      </c>
      <c r="E83" s="264">
        <f t="shared" si="4"/>
        <v>8000</v>
      </c>
      <c r="F83" s="264">
        <f t="shared" si="5"/>
        <v>8000</v>
      </c>
      <c r="G83" s="264"/>
      <c r="H83" s="264">
        <v>8000</v>
      </c>
      <c r="I83" s="127"/>
      <c r="J83" s="127"/>
      <c r="K83" s="127"/>
      <c r="L83" s="127"/>
      <c r="M83" s="127"/>
      <c r="N83" s="127"/>
      <c r="O83" s="276"/>
      <c r="P83" s="276"/>
      <c r="Q83" s="276"/>
      <c r="R83" s="276"/>
    </row>
    <row r="84" spans="1:18" ht="12.75" customHeight="1">
      <c r="A84" s="124" t="s">
        <v>71</v>
      </c>
      <c r="B84" s="271" t="s">
        <v>94</v>
      </c>
      <c r="C84" s="271" t="s">
        <v>196</v>
      </c>
      <c r="D84" s="271" t="s">
        <v>198</v>
      </c>
      <c r="E84" s="264">
        <f t="shared" si="4"/>
        <v>6900</v>
      </c>
      <c r="F84" s="264">
        <f t="shared" si="5"/>
        <v>6900</v>
      </c>
      <c r="G84" s="264"/>
      <c r="H84" s="264">
        <v>6900</v>
      </c>
      <c r="I84" s="127"/>
      <c r="J84" s="127"/>
      <c r="K84" s="127"/>
      <c r="L84" s="127"/>
      <c r="M84" s="127"/>
      <c r="N84" s="127"/>
      <c r="O84" s="276"/>
      <c r="P84" s="276"/>
      <c r="Q84" s="276"/>
      <c r="R84" s="276"/>
    </row>
    <row r="85" spans="1:18" ht="12.75" customHeight="1">
      <c r="A85" s="124" t="s">
        <v>71</v>
      </c>
      <c r="B85" s="271" t="s">
        <v>94</v>
      </c>
      <c r="C85" s="271" t="s">
        <v>196</v>
      </c>
      <c r="D85" s="271" t="s">
        <v>198</v>
      </c>
      <c r="E85" s="264">
        <f t="shared" si="4"/>
        <v>6900</v>
      </c>
      <c r="F85" s="264">
        <f t="shared" si="5"/>
        <v>6900</v>
      </c>
      <c r="G85" s="264"/>
      <c r="H85" s="264">
        <v>6900</v>
      </c>
      <c r="I85" s="127"/>
      <c r="J85" s="127"/>
      <c r="K85" s="127"/>
      <c r="L85" s="127"/>
      <c r="M85" s="127"/>
      <c r="N85" s="127"/>
      <c r="O85" s="276"/>
      <c r="P85" s="276"/>
      <c r="Q85" s="276"/>
      <c r="R85" s="276"/>
    </row>
    <row r="86" spans="1:18" ht="12.75" customHeight="1">
      <c r="A86" s="124" t="s">
        <v>71</v>
      </c>
      <c r="B86" s="269" t="s">
        <v>125</v>
      </c>
      <c r="C86" s="269" t="s">
        <v>126</v>
      </c>
      <c r="D86" s="269" t="s">
        <v>127</v>
      </c>
      <c r="E86" s="264">
        <f t="shared" si="4"/>
        <v>200000</v>
      </c>
      <c r="F86" s="264">
        <f t="shared" si="5"/>
        <v>200000</v>
      </c>
      <c r="G86" s="264"/>
      <c r="H86" s="264">
        <v>200000</v>
      </c>
      <c r="I86" s="127"/>
      <c r="J86" s="127"/>
      <c r="K86" s="127"/>
      <c r="L86" s="127"/>
      <c r="M86" s="127"/>
      <c r="N86" s="127"/>
      <c r="O86" s="276"/>
      <c r="P86" s="276"/>
      <c r="Q86" s="276"/>
      <c r="R86" s="276"/>
    </row>
    <row r="87" spans="1:18" ht="12.75" customHeight="1">
      <c r="A87" s="124" t="s">
        <v>71</v>
      </c>
      <c r="B87" s="269" t="s">
        <v>125</v>
      </c>
      <c r="C87" s="269" t="s">
        <v>126</v>
      </c>
      <c r="D87" s="269" t="s">
        <v>127</v>
      </c>
      <c r="E87" s="264">
        <f t="shared" si="4"/>
        <v>72000</v>
      </c>
      <c r="F87" s="264">
        <f t="shared" si="5"/>
        <v>72000</v>
      </c>
      <c r="G87" s="264"/>
      <c r="H87" s="264">
        <v>72000</v>
      </c>
      <c r="I87" s="127"/>
      <c r="J87" s="127"/>
      <c r="K87" s="127"/>
      <c r="L87" s="127"/>
      <c r="M87" s="127"/>
      <c r="N87" s="127"/>
      <c r="O87" s="276"/>
      <c r="P87" s="276"/>
      <c r="Q87" s="276"/>
      <c r="R87" s="276"/>
    </row>
    <row r="88" spans="1:18" ht="12.75" customHeight="1">
      <c r="A88" s="124" t="s">
        <v>71</v>
      </c>
      <c r="B88" s="277" t="s">
        <v>125</v>
      </c>
      <c r="C88" s="277" t="s">
        <v>199</v>
      </c>
      <c r="D88" s="277" t="s">
        <v>200</v>
      </c>
      <c r="E88" s="264">
        <f t="shared" si="4"/>
        <v>250000</v>
      </c>
      <c r="F88" s="264">
        <f t="shared" si="5"/>
        <v>250000</v>
      </c>
      <c r="G88" s="264"/>
      <c r="H88" s="264">
        <v>250000</v>
      </c>
      <c r="I88" s="127"/>
      <c r="J88" s="127"/>
      <c r="K88" s="127"/>
      <c r="L88" s="127"/>
      <c r="M88" s="127"/>
      <c r="N88" s="127"/>
      <c r="O88" s="276"/>
      <c r="P88" s="276"/>
      <c r="Q88" s="276"/>
      <c r="R88" s="276"/>
    </row>
    <row r="89" spans="1:18" ht="12.75" customHeight="1">
      <c r="A89" s="124" t="s">
        <v>71</v>
      </c>
      <c r="B89" s="277" t="s">
        <v>103</v>
      </c>
      <c r="C89" s="277" t="s">
        <v>201</v>
      </c>
      <c r="D89" s="277" t="s">
        <v>202</v>
      </c>
      <c r="E89" s="264">
        <f t="shared" si="4"/>
        <v>2500000</v>
      </c>
      <c r="F89" s="264">
        <f t="shared" si="5"/>
        <v>2500000</v>
      </c>
      <c r="G89" s="264"/>
      <c r="H89" s="264">
        <v>2500000</v>
      </c>
      <c r="I89" s="127"/>
      <c r="J89" s="127"/>
      <c r="K89" s="127"/>
      <c r="L89" s="127"/>
      <c r="M89" s="127"/>
      <c r="N89" s="127"/>
      <c r="O89" s="276"/>
      <c r="P89" s="276"/>
      <c r="Q89" s="276"/>
      <c r="R89" s="276"/>
    </row>
    <row r="90" spans="1:18" ht="12.75" customHeight="1">
      <c r="A90" s="124" t="s">
        <v>71</v>
      </c>
      <c r="B90" s="277" t="s">
        <v>103</v>
      </c>
      <c r="C90" s="277" t="s">
        <v>203</v>
      </c>
      <c r="D90" s="277" t="s">
        <v>204</v>
      </c>
      <c r="E90" s="264">
        <f t="shared" si="4"/>
        <v>3000000</v>
      </c>
      <c r="F90" s="264">
        <f t="shared" si="5"/>
        <v>3000000</v>
      </c>
      <c r="G90" s="264"/>
      <c r="H90" s="264">
        <v>3000000</v>
      </c>
      <c r="I90" s="127"/>
      <c r="J90" s="127"/>
      <c r="K90" s="127"/>
      <c r="L90" s="127"/>
      <c r="M90" s="127"/>
      <c r="N90" s="127"/>
      <c r="O90" s="276"/>
      <c r="P90" s="276"/>
      <c r="Q90" s="276"/>
      <c r="R90" s="276"/>
    </row>
    <row r="91" spans="1:18" ht="12.75" customHeight="1">
      <c r="A91" s="124" t="s">
        <v>71</v>
      </c>
      <c r="B91" s="268" t="s">
        <v>103</v>
      </c>
      <c r="C91" s="268" t="s">
        <v>203</v>
      </c>
      <c r="D91" s="268" t="s">
        <v>204</v>
      </c>
      <c r="E91" s="264">
        <f t="shared" si="4"/>
        <v>2320000</v>
      </c>
      <c r="F91" s="264">
        <f t="shared" si="5"/>
        <v>2320000</v>
      </c>
      <c r="G91" s="264"/>
      <c r="H91" s="264">
        <v>2320000</v>
      </c>
      <c r="I91" s="127"/>
      <c r="J91" s="127"/>
      <c r="K91" s="127"/>
      <c r="L91" s="127"/>
      <c r="M91" s="127"/>
      <c r="N91" s="127"/>
      <c r="O91" s="276"/>
      <c r="P91" s="276"/>
      <c r="Q91" s="276"/>
      <c r="R91" s="276"/>
    </row>
    <row r="92" spans="1:18" ht="12.75" customHeight="1">
      <c r="A92" s="124" t="s">
        <v>71</v>
      </c>
      <c r="B92" s="268" t="s">
        <v>103</v>
      </c>
      <c r="C92" s="268" t="s">
        <v>203</v>
      </c>
      <c r="D92" s="268" t="s">
        <v>204</v>
      </c>
      <c r="E92" s="264">
        <f t="shared" si="4"/>
        <v>3000</v>
      </c>
      <c r="F92" s="264">
        <f t="shared" si="5"/>
        <v>3000</v>
      </c>
      <c r="G92" s="264"/>
      <c r="H92" s="264">
        <v>3000</v>
      </c>
      <c r="I92" s="127"/>
      <c r="J92" s="127"/>
      <c r="K92" s="127"/>
      <c r="L92" s="127"/>
      <c r="M92" s="127"/>
      <c r="N92" s="127"/>
      <c r="O92" s="276"/>
      <c r="P92" s="276"/>
      <c r="Q92" s="276"/>
      <c r="R92" s="276"/>
    </row>
    <row r="93" spans="1:18" ht="12.75" customHeight="1">
      <c r="A93" s="124" t="s">
        <v>71</v>
      </c>
      <c r="B93" s="268" t="s">
        <v>103</v>
      </c>
      <c r="C93" s="268" t="s">
        <v>203</v>
      </c>
      <c r="D93" s="268" t="s">
        <v>204</v>
      </c>
      <c r="E93" s="264">
        <f t="shared" si="4"/>
        <v>175356</v>
      </c>
      <c r="F93" s="264">
        <f t="shared" si="5"/>
        <v>175356</v>
      </c>
      <c r="G93" s="264"/>
      <c r="H93" s="264">
        <v>175356</v>
      </c>
      <c r="I93" s="127"/>
      <c r="J93" s="127"/>
      <c r="K93" s="127"/>
      <c r="L93" s="127"/>
      <c r="M93" s="127"/>
      <c r="N93" s="127"/>
      <c r="O93" s="276"/>
      <c r="P93" s="276"/>
      <c r="Q93" s="276"/>
      <c r="R93" s="276"/>
    </row>
    <row r="94" spans="1:18" ht="12.75" customHeight="1">
      <c r="A94" s="124" t="s">
        <v>71</v>
      </c>
      <c r="B94" s="271" t="s">
        <v>103</v>
      </c>
      <c r="C94" s="271" t="s">
        <v>104</v>
      </c>
      <c r="D94" s="271" t="s">
        <v>106</v>
      </c>
      <c r="E94" s="264">
        <f t="shared" si="4"/>
        <v>234560</v>
      </c>
      <c r="F94" s="264">
        <f t="shared" si="5"/>
        <v>234560</v>
      </c>
      <c r="G94" s="264"/>
      <c r="H94" s="264">
        <v>234560</v>
      </c>
      <c r="I94" s="127"/>
      <c r="J94" s="127"/>
      <c r="K94" s="127"/>
      <c r="L94" s="127"/>
      <c r="M94" s="127"/>
      <c r="N94" s="127"/>
      <c r="O94" s="276"/>
      <c r="P94" s="276"/>
      <c r="Q94" s="276"/>
      <c r="R94" s="276"/>
    </row>
    <row r="95" spans="1:18" ht="12.75" customHeight="1">
      <c r="A95" s="124" t="s">
        <v>71</v>
      </c>
      <c r="B95" s="271" t="s">
        <v>103</v>
      </c>
      <c r="C95" s="271" t="s">
        <v>104</v>
      </c>
      <c r="D95" s="271" t="s">
        <v>106</v>
      </c>
      <c r="E95" s="264">
        <f t="shared" si="4"/>
        <v>201480.9</v>
      </c>
      <c r="F95" s="264">
        <f t="shared" si="5"/>
        <v>201480.9</v>
      </c>
      <c r="G95" s="264"/>
      <c r="H95" s="264">
        <v>201480.9</v>
      </c>
      <c r="I95" s="127"/>
      <c r="J95" s="127"/>
      <c r="K95" s="127"/>
      <c r="L95" s="127"/>
      <c r="M95" s="127"/>
      <c r="N95" s="127"/>
      <c r="O95" s="276"/>
      <c r="P95" s="276"/>
      <c r="Q95" s="276"/>
      <c r="R95" s="276"/>
    </row>
    <row r="96" spans="1:18" ht="12.75" customHeight="1">
      <c r="A96" s="124" t="s">
        <v>71</v>
      </c>
      <c r="B96" s="277" t="s">
        <v>112</v>
      </c>
      <c r="C96" s="277" t="s">
        <v>205</v>
      </c>
      <c r="D96" s="277" t="s">
        <v>206</v>
      </c>
      <c r="E96" s="264">
        <f t="shared" si="4"/>
        <v>350000</v>
      </c>
      <c r="F96" s="264">
        <f t="shared" si="5"/>
        <v>350000</v>
      </c>
      <c r="G96" s="264"/>
      <c r="H96" s="264">
        <v>350000</v>
      </c>
      <c r="I96" s="127"/>
      <c r="J96" s="127"/>
      <c r="K96" s="127"/>
      <c r="L96" s="127"/>
      <c r="M96" s="127"/>
      <c r="N96" s="127"/>
      <c r="O96" s="276"/>
      <c r="P96" s="276"/>
      <c r="Q96" s="276"/>
      <c r="R96" s="276"/>
    </row>
    <row r="97" spans="1:18" ht="12.75" customHeight="1">
      <c r="A97" s="124" t="s">
        <v>71</v>
      </c>
      <c r="B97" s="277" t="s">
        <v>112</v>
      </c>
      <c r="C97" s="277" t="s">
        <v>205</v>
      </c>
      <c r="D97" s="277" t="s">
        <v>207</v>
      </c>
      <c r="E97" s="264">
        <f t="shared" si="4"/>
        <v>800000</v>
      </c>
      <c r="F97" s="264">
        <f t="shared" si="5"/>
        <v>800000</v>
      </c>
      <c r="G97" s="264"/>
      <c r="H97" s="264">
        <v>800000</v>
      </c>
      <c r="I97" s="127"/>
      <c r="J97" s="127"/>
      <c r="K97" s="127"/>
      <c r="L97" s="127"/>
      <c r="M97" s="127"/>
      <c r="N97" s="127"/>
      <c r="O97" s="276"/>
      <c r="P97" s="276"/>
      <c r="Q97" s="276"/>
      <c r="R97" s="276"/>
    </row>
    <row r="98" spans="1:18" ht="12.75" customHeight="1">
      <c r="A98" s="124" t="s">
        <v>71</v>
      </c>
      <c r="B98" s="277" t="s">
        <v>112</v>
      </c>
      <c r="C98" s="277" t="s">
        <v>205</v>
      </c>
      <c r="D98" s="277" t="s">
        <v>207</v>
      </c>
      <c r="E98" s="264">
        <f t="shared" si="4"/>
        <v>1450000</v>
      </c>
      <c r="F98" s="264">
        <f t="shared" si="5"/>
        <v>1450000</v>
      </c>
      <c r="G98" s="264"/>
      <c r="H98" s="264">
        <v>1450000</v>
      </c>
      <c r="I98" s="127"/>
      <c r="J98" s="127"/>
      <c r="K98" s="127"/>
      <c r="L98" s="127"/>
      <c r="M98" s="127"/>
      <c r="N98" s="127"/>
      <c r="O98" s="276"/>
      <c r="P98" s="276"/>
      <c r="Q98" s="276"/>
      <c r="R98" s="276"/>
    </row>
    <row r="99" spans="1:18" ht="12.75" customHeight="1">
      <c r="A99" s="124" t="s">
        <v>71</v>
      </c>
      <c r="B99" s="277" t="s">
        <v>112</v>
      </c>
      <c r="C99" s="277" t="s">
        <v>208</v>
      </c>
      <c r="D99" s="277" t="s">
        <v>209</v>
      </c>
      <c r="E99" s="264">
        <f t="shared" si="4"/>
        <v>200000</v>
      </c>
      <c r="F99" s="264">
        <f t="shared" si="5"/>
        <v>200000</v>
      </c>
      <c r="G99" s="264"/>
      <c r="H99" s="264">
        <v>200000</v>
      </c>
      <c r="I99" s="127"/>
      <c r="J99" s="127"/>
      <c r="K99" s="127"/>
      <c r="L99" s="127"/>
      <c r="M99" s="127"/>
      <c r="N99" s="127"/>
      <c r="O99" s="276"/>
      <c r="P99" s="276"/>
      <c r="Q99" s="276"/>
      <c r="R99" s="276"/>
    </row>
    <row r="100" spans="1:18" ht="12.75" customHeight="1">
      <c r="A100" s="124" t="s">
        <v>71</v>
      </c>
      <c r="B100" s="277" t="s">
        <v>112</v>
      </c>
      <c r="C100" s="277" t="s">
        <v>210</v>
      </c>
      <c r="D100" s="277" t="s">
        <v>211</v>
      </c>
      <c r="E100" s="264">
        <f t="shared" si="4"/>
        <v>60000</v>
      </c>
      <c r="F100" s="264">
        <f t="shared" si="5"/>
        <v>60000</v>
      </c>
      <c r="G100" s="264"/>
      <c r="H100" s="264">
        <v>60000</v>
      </c>
      <c r="I100" s="127"/>
      <c r="J100" s="127"/>
      <c r="K100" s="127"/>
      <c r="L100" s="127"/>
      <c r="M100" s="127"/>
      <c r="N100" s="127"/>
      <c r="O100" s="276"/>
      <c r="P100" s="276"/>
      <c r="Q100" s="276"/>
      <c r="R100" s="276"/>
    </row>
    <row r="101" spans="1:18" ht="12.75" customHeight="1">
      <c r="A101" s="124" t="s">
        <v>71</v>
      </c>
      <c r="B101" s="277" t="s">
        <v>112</v>
      </c>
      <c r="C101" s="277" t="s">
        <v>205</v>
      </c>
      <c r="D101" s="277" t="s">
        <v>212</v>
      </c>
      <c r="E101" s="264">
        <f t="shared" si="4"/>
        <v>850000</v>
      </c>
      <c r="F101" s="264">
        <f t="shared" si="5"/>
        <v>850000</v>
      </c>
      <c r="G101" s="264"/>
      <c r="H101" s="264">
        <v>850000</v>
      </c>
      <c r="I101" s="127"/>
      <c r="J101" s="127"/>
      <c r="K101" s="127"/>
      <c r="L101" s="127"/>
      <c r="M101" s="127"/>
      <c r="N101" s="127"/>
      <c r="O101" s="276"/>
      <c r="P101" s="276"/>
      <c r="Q101" s="276"/>
      <c r="R101" s="276"/>
    </row>
    <row r="102" spans="1:18" ht="12.75" customHeight="1">
      <c r="A102" s="124" t="s">
        <v>71</v>
      </c>
      <c r="B102" s="277" t="s">
        <v>112</v>
      </c>
      <c r="C102" s="277" t="s">
        <v>213</v>
      </c>
      <c r="D102" s="277" t="s">
        <v>214</v>
      </c>
      <c r="E102" s="264">
        <f t="shared" si="4"/>
        <v>10000</v>
      </c>
      <c r="F102" s="264">
        <f t="shared" si="5"/>
        <v>10000</v>
      </c>
      <c r="G102" s="264"/>
      <c r="H102" s="264">
        <v>10000</v>
      </c>
      <c r="I102" s="127"/>
      <c r="J102" s="127"/>
      <c r="K102" s="127"/>
      <c r="L102" s="127"/>
      <c r="M102" s="127"/>
      <c r="N102" s="127"/>
      <c r="O102" s="276"/>
      <c r="P102" s="276"/>
      <c r="Q102" s="276"/>
      <c r="R102" s="276"/>
    </row>
    <row r="103" spans="1:18" ht="12.75" customHeight="1">
      <c r="A103" s="124" t="s">
        <v>71</v>
      </c>
      <c r="B103" s="277" t="s">
        <v>112</v>
      </c>
      <c r="C103" s="277" t="s">
        <v>208</v>
      </c>
      <c r="D103" s="277" t="s">
        <v>215</v>
      </c>
      <c r="E103" s="264">
        <f t="shared" si="4"/>
        <v>80000</v>
      </c>
      <c r="F103" s="264">
        <f t="shared" si="5"/>
        <v>80000</v>
      </c>
      <c r="G103" s="264"/>
      <c r="H103" s="264">
        <v>80000</v>
      </c>
      <c r="I103" s="127"/>
      <c r="J103" s="127"/>
      <c r="K103" s="127"/>
      <c r="L103" s="127"/>
      <c r="M103" s="127"/>
      <c r="N103" s="127"/>
      <c r="O103" s="276"/>
      <c r="P103" s="276"/>
      <c r="Q103" s="276"/>
      <c r="R103" s="276"/>
    </row>
    <row r="104" spans="1:18" ht="12.75" customHeight="1">
      <c r="A104" s="124" t="s">
        <v>71</v>
      </c>
      <c r="B104" s="269" t="s">
        <v>112</v>
      </c>
      <c r="C104" s="269" t="s">
        <v>205</v>
      </c>
      <c r="D104" s="269" t="s">
        <v>207</v>
      </c>
      <c r="E104" s="264">
        <f t="shared" si="4"/>
        <v>100000</v>
      </c>
      <c r="F104" s="264">
        <f t="shared" si="5"/>
        <v>100000</v>
      </c>
      <c r="G104" s="264"/>
      <c r="H104" s="264">
        <v>100000</v>
      </c>
      <c r="I104" s="127"/>
      <c r="J104" s="127"/>
      <c r="K104" s="127"/>
      <c r="L104" s="127"/>
      <c r="M104" s="127"/>
      <c r="N104" s="127"/>
      <c r="O104" s="276"/>
      <c r="P104" s="276"/>
      <c r="Q104" s="276"/>
      <c r="R104" s="276"/>
    </row>
    <row r="105" spans="1:18" ht="12.75" customHeight="1">
      <c r="A105" s="124" t="s">
        <v>71</v>
      </c>
      <c r="B105" s="269" t="s">
        <v>112</v>
      </c>
      <c r="C105" s="269" t="s">
        <v>210</v>
      </c>
      <c r="D105" s="269" t="s">
        <v>216</v>
      </c>
      <c r="E105" s="264">
        <f t="shared" si="4"/>
        <v>20000</v>
      </c>
      <c r="F105" s="264">
        <f t="shared" si="5"/>
        <v>20000</v>
      </c>
      <c r="G105" s="264"/>
      <c r="H105" s="264">
        <v>20000</v>
      </c>
      <c r="I105" s="127"/>
      <c r="J105" s="127"/>
      <c r="K105" s="127"/>
      <c r="L105" s="127"/>
      <c r="M105" s="127"/>
      <c r="N105" s="127"/>
      <c r="O105" s="276"/>
      <c r="P105" s="276"/>
      <c r="Q105" s="276"/>
      <c r="R105" s="276"/>
    </row>
    <row r="106" spans="1:18" ht="12.75" customHeight="1">
      <c r="A106" s="124" t="s">
        <v>71</v>
      </c>
      <c r="B106" s="269" t="s">
        <v>112</v>
      </c>
      <c r="C106" s="269" t="s">
        <v>205</v>
      </c>
      <c r="D106" s="269" t="s">
        <v>207</v>
      </c>
      <c r="E106" s="264">
        <f t="shared" si="4"/>
        <v>550000</v>
      </c>
      <c r="F106" s="264">
        <f t="shared" si="5"/>
        <v>550000</v>
      </c>
      <c r="G106" s="264"/>
      <c r="H106" s="264">
        <v>550000</v>
      </c>
      <c r="I106" s="127"/>
      <c r="J106" s="127"/>
      <c r="K106" s="127"/>
      <c r="L106" s="127"/>
      <c r="M106" s="127"/>
      <c r="N106" s="127"/>
      <c r="O106" s="276"/>
      <c r="P106" s="276"/>
      <c r="Q106" s="276"/>
      <c r="R106" s="276"/>
    </row>
    <row r="107" spans="1:18" ht="12.75" customHeight="1">
      <c r="A107" s="124" t="s">
        <v>71</v>
      </c>
      <c r="B107" s="269" t="s">
        <v>112</v>
      </c>
      <c r="C107" s="269" t="s">
        <v>113</v>
      </c>
      <c r="D107" s="269" t="s">
        <v>217</v>
      </c>
      <c r="E107" s="264">
        <f t="shared" si="4"/>
        <v>236775</v>
      </c>
      <c r="F107" s="264">
        <f t="shared" si="5"/>
        <v>236775</v>
      </c>
      <c r="G107" s="264"/>
      <c r="H107" s="264">
        <v>236775</v>
      </c>
      <c r="I107" s="127"/>
      <c r="J107" s="127"/>
      <c r="K107" s="127"/>
      <c r="L107" s="127"/>
      <c r="M107" s="127"/>
      <c r="N107" s="127"/>
      <c r="O107" s="276"/>
      <c r="P107" s="276"/>
      <c r="Q107" s="276"/>
      <c r="R107" s="276"/>
    </row>
    <row r="108" spans="1:18" ht="12.75" customHeight="1">
      <c r="A108" s="124" t="s">
        <v>71</v>
      </c>
      <c r="B108" s="278" t="s">
        <v>103</v>
      </c>
      <c r="C108" s="279" t="s">
        <v>218</v>
      </c>
      <c r="D108" s="280" t="s">
        <v>219</v>
      </c>
      <c r="E108" s="264">
        <f t="shared" si="4"/>
        <v>3213400</v>
      </c>
      <c r="F108" s="264">
        <f t="shared" si="5"/>
        <v>3213400</v>
      </c>
      <c r="G108" s="127"/>
      <c r="H108" s="264">
        <v>3213400</v>
      </c>
      <c r="I108" s="127"/>
      <c r="J108" s="127"/>
      <c r="K108" s="127"/>
      <c r="L108" s="127"/>
      <c r="M108" s="127"/>
      <c r="N108" s="127"/>
      <c r="O108" s="276"/>
      <c r="P108" s="276"/>
      <c r="Q108" s="276"/>
      <c r="R108" s="276"/>
    </row>
  </sheetData>
  <sheetProtection formatCells="0" formatColumns="0" formatRows="0" insertColumns="0" insertRows="0" insertHyperlinks="0" deleteColumns="0" deleteRows="0" sort="0" autoFilter="0" pivotTables="0"/>
  <mergeCells count="19">
    <mergeCell ref="A1:R1"/>
    <mergeCell ref="A2:R2"/>
    <mergeCell ref="A3:R3"/>
    <mergeCell ref="F4:J4"/>
    <mergeCell ref="G5:H5"/>
    <mergeCell ref="A4:A5"/>
    <mergeCell ref="E4:E6"/>
    <mergeCell ref="F5:F6"/>
    <mergeCell ref="I5:I6"/>
    <mergeCell ref="J5:J6"/>
    <mergeCell ref="K4:K6"/>
    <mergeCell ref="L4:L6"/>
    <mergeCell ref="M4:M6"/>
    <mergeCell ref="N4:N6"/>
    <mergeCell ref="O4:O6"/>
    <mergeCell ref="P4:P6"/>
    <mergeCell ref="Q4:Q6"/>
    <mergeCell ref="R4:R6"/>
    <mergeCell ref="B4:D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35" sqref="G35:I3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356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40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8">
        <v>40</v>
      </c>
      <c r="I8" s="48"/>
    </row>
    <row r="9" spans="1:9" ht="27">
      <c r="A9" s="43" t="s">
        <v>538</v>
      </c>
      <c r="B9" s="44" t="s">
        <v>681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682</v>
      </c>
      <c r="E11" s="44"/>
      <c r="F11" s="44"/>
      <c r="G11" s="44" t="s">
        <v>683</v>
      </c>
      <c r="H11" s="44"/>
      <c r="I11" s="44"/>
    </row>
    <row r="12" spans="1:9" ht="13.5">
      <c r="A12" s="43"/>
      <c r="B12" s="43"/>
      <c r="C12" s="43"/>
      <c r="D12" s="44" t="s">
        <v>684</v>
      </c>
      <c r="E12" s="44"/>
      <c r="F12" s="44"/>
      <c r="G12" s="44" t="s">
        <v>685</v>
      </c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686</v>
      </c>
      <c r="E14" s="44"/>
      <c r="F14" s="44"/>
      <c r="G14" s="43" t="s">
        <v>553</v>
      </c>
      <c r="H14" s="43"/>
      <c r="I14" s="43"/>
    </row>
    <row r="15" spans="1:9" ht="13.5">
      <c r="A15" s="43"/>
      <c r="B15" s="43"/>
      <c r="C15" s="43"/>
      <c r="D15" s="44" t="s">
        <v>687</v>
      </c>
      <c r="E15" s="44"/>
      <c r="F15" s="44"/>
      <c r="G15" s="43" t="s">
        <v>553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688</v>
      </c>
      <c r="E20" s="44"/>
      <c r="F20" s="44"/>
      <c r="G20" s="43" t="s">
        <v>689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690</v>
      </c>
      <c r="E26" s="44"/>
      <c r="F26" s="44"/>
      <c r="G26" s="43" t="s">
        <v>691</v>
      </c>
      <c r="H26" s="43"/>
      <c r="I26" s="43"/>
    </row>
    <row r="27" spans="1:9" ht="13.5">
      <c r="A27" s="43"/>
      <c r="B27" s="43"/>
      <c r="C27" s="43"/>
      <c r="D27" s="44" t="s">
        <v>692</v>
      </c>
      <c r="E27" s="44"/>
      <c r="F27" s="44"/>
      <c r="G27" s="43" t="s">
        <v>693</v>
      </c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694</v>
      </c>
      <c r="E32" s="44"/>
      <c r="F32" s="44"/>
      <c r="G32" s="43" t="s">
        <v>619</v>
      </c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695</v>
      </c>
      <c r="E35" s="44"/>
      <c r="F35" s="44"/>
      <c r="G35" s="43" t="s">
        <v>619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35" sqref="G35:I3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357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8"/>
      <c r="I8" s="48"/>
    </row>
    <row r="9" spans="1:9" ht="27">
      <c r="A9" s="43" t="s">
        <v>538</v>
      </c>
      <c r="B9" s="44" t="s">
        <v>696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565</v>
      </c>
      <c r="E11" s="44"/>
      <c r="F11" s="44"/>
      <c r="G11" s="44"/>
      <c r="H11" s="44"/>
      <c r="I11" s="44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697</v>
      </c>
      <c r="E14" s="44"/>
      <c r="F14" s="44"/>
      <c r="G14" s="43" t="s">
        <v>662</v>
      </c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698</v>
      </c>
      <c r="E17" s="44"/>
      <c r="F17" s="44"/>
      <c r="G17" s="43" t="s">
        <v>672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699</v>
      </c>
      <c r="E20" s="44"/>
      <c r="F20" s="44"/>
      <c r="G20" s="43" t="s">
        <v>700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701</v>
      </c>
      <c r="E26" s="44"/>
      <c r="F26" s="44"/>
      <c r="G26" s="43" t="s">
        <v>702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703</v>
      </c>
      <c r="E32" s="44"/>
      <c r="F32" s="44"/>
      <c r="G32" s="43" t="s">
        <v>662</v>
      </c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695</v>
      </c>
      <c r="E35" s="44"/>
      <c r="F35" s="44"/>
      <c r="G35" s="43" t="s">
        <v>619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8" sqref="H8:I8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358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11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11</v>
      </c>
      <c r="I8" s="43"/>
    </row>
    <row r="9" spans="1:9" ht="27">
      <c r="A9" s="43" t="s">
        <v>538</v>
      </c>
      <c r="B9" s="44" t="s">
        <v>704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705</v>
      </c>
      <c r="E11" s="44"/>
      <c r="F11" s="44"/>
      <c r="G11" s="43" t="s">
        <v>706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707</v>
      </c>
      <c r="E14" s="44"/>
      <c r="F14" s="44"/>
      <c r="G14" s="47">
        <v>1</v>
      </c>
      <c r="H14" s="47"/>
      <c r="I14" s="47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708</v>
      </c>
      <c r="E26" s="44"/>
      <c r="F26" s="44"/>
      <c r="G26" s="43" t="s">
        <v>574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709</v>
      </c>
      <c r="E35" s="44"/>
      <c r="F35" s="44"/>
      <c r="G35" s="43" t="s">
        <v>574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35" sqref="G35:I3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710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6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6</v>
      </c>
      <c r="I8" s="43"/>
    </row>
    <row r="9" spans="1:9" ht="27">
      <c r="A9" s="43" t="s">
        <v>538</v>
      </c>
      <c r="B9" s="44" t="s">
        <v>711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565</v>
      </c>
      <c r="E11" s="44"/>
      <c r="F11" s="44"/>
      <c r="G11" s="44"/>
      <c r="H11" s="44"/>
      <c r="I11" s="44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712</v>
      </c>
      <c r="E26" s="44"/>
      <c r="F26" s="44"/>
      <c r="G26" s="43" t="s">
        <v>713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714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35" sqref="G35:I3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715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20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20</v>
      </c>
      <c r="I8" s="43"/>
    </row>
    <row r="9" spans="1:9" ht="27">
      <c r="A9" s="43" t="s">
        <v>538</v>
      </c>
      <c r="B9" s="44" t="s">
        <v>716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565</v>
      </c>
      <c r="E11" s="44"/>
      <c r="F11" s="44"/>
      <c r="G11" s="44"/>
      <c r="H11" s="44"/>
      <c r="I11" s="44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717</v>
      </c>
      <c r="E26" s="44"/>
      <c r="F26" s="44"/>
      <c r="G26" s="43" t="s">
        <v>718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714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8" sqref="H8:I8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719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50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50</v>
      </c>
      <c r="I8" s="43"/>
    </row>
    <row r="9" spans="1:9" ht="27">
      <c r="A9" s="43" t="s">
        <v>538</v>
      </c>
      <c r="B9" s="44" t="s">
        <v>716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565</v>
      </c>
      <c r="E11" s="44"/>
      <c r="F11" s="44"/>
      <c r="G11" s="44"/>
      <c r="H11" s="44"/>
      <c r="I11" s="44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720</v>
      </c>
      <c r="E26" s="44"/>
      <c r="F26" s="44"/>
      <c r="G26" s="43" t="s">
        <v>718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714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8" sqref="H8:I8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721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0.5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0.5</v>
      </c>
      <c r="I8" s="43"/>
    </row>
    <row r="9" spans="1:9" ht="27">
      <c r="A9" s="43" t="s">
        <v>538</v>
      </c>
      <c r="B9" s="44" t="s">
        <v>722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723</v>
      </c>
      <c r="E11" s="44"/>
      <c r="F11" s="44"/>
      <c r="G11" s="47">
        <v>0.99</v>
      </c>
      <c r="H11" s="47"/>
      <c r="I11" s="47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724</v>
      </c>
      <c r="E26" s="44"/>
      <c r="F26" s="44"/>
      <c r="G26" s="43" t="s">
        <v>713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714</v>
      </c>
      <c r="E35" s="44"/>
      <c r="F35" s="44"/>
      <c r="G35" s="47">
        <v>0.95</v>
      </c>
      <c r="H35" s="47"/>
      <c r="I35" s="47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1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363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2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2</v>
      </c>
      <c r="I8" s="43"/>
    </row>
    <row r="9" spans="1:9" ht="27">
      <c r="A9" s="43" t="s">
        <v>538</v>
      </c>
      <c r="B9" s="44" t="s">
        <v>725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726</v>
      </c>
      <c r="E11" s="44"/>
      <c r="F11" s="44"/>
      <c r="G11" s="45">
        <v>1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727</v>
      </c>
      <c r="E26" s="44"/>
      <c r="F26" s="44"/>
      <c r="G26" s="45">
        <v>1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714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8" sqref="H8:I8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364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30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30</v>
      </c>
      <c r="I8" s="43"/>
    </row>
    <row r="9" spans="1:9" ht="27">
      <c r="A9" s="43" t="s">
        <v>538</v>
      </c>
      <c r="B9" s="44" t="s">
        <v>728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729</v>
      </c>
      <c r="E11" s="44"/>
      <c r="F11" s="44"/>
      <c r="G11" s="43" t="s">
        <v>730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731</v>
      </c>
      <c r="E26" s="44"/>
      <c r="F26" s="44"/>
      <c r="G26" s="43" t="s">
        <v>718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714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1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365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8">
        <v>10</v>
      </c>
      <c r="I8" s="48"/>
    </row>
    <row r="9" spans="1:9" ht="27">
      <c r="A9" s="43" t="s">
        <v>538</v>
      </c>
      <c r="B9" s="44" t="s">
        <v>732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733</v>
      </c>
      <c r="E11" s="44"/>
      <c r="F11" s="44"/>
      <c r="G11" s="45">
        <v>0.99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734</v>
      </c>
      <c r="E20" s="44"/>
      <c r="F20" s="44"/>
      <c r="G20" s="43" t="s">
        <v>735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736</v>
      </c>
      <c r="E26" s="44"/>
      <c r="F26" s="44"/>
      <c r="G26" s="43" t="s">
        <v>718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737</v>
      </c>
      <c r="E35" s="44"/>
      <c r="F35" s="44"/>
      <c r="G35" s="43" t="s">
        <v>738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D36" sqref="D36"/>
    </sheetView>
  </sheetViews>
  <sheetFormatPr defaultColWidth="9.140625" defaultRowHeight="12.75" customHeight="1"/>
  <cols>
    <col min="1" max="1" width="35.7109375" style="79" customWidth="1"/>
    <col min="2" max="2" width="21.421875" style="79" customWidth="1"/>
    <col min="3" max="3" width="35.7109375" style="79" customWidth="1"/>
    <col min="4" max="4" width="21.421875" style="79" customWidth="1"/>
    <col min="5" max="6" width="9.140625" style="79" customWidth="1"/>
  </cols>
  <sheetData>
    <row r="1" spans="1:4" s="79" customFormat="1" ht="15" customHeight="1">
      <c r="A1" s="247" t="s">
        <v>220</v>
      </c>
      <c r="B1" s="248"/>
      <c r="C1" s="247"/>
      <c r="D1" s="248"/>
    </row>
    <row r="2" spans="1:5" s="79" customFormat="1" ht="20.25" customHeight="1">
      <c r="A2" s="249" t="s">
        <v>221</v>
      </c>
      <c r="B2" s="250"/>
      <c r="C2" s="250"/>
      <c r="D2" s="250"/>
      <c r="E2" s="251"/>
    </row>
    <row r="3" spans="1:4" s="79" customFormat="1" ht="15" customHeight="1">
      <c r="A3" s="252" t="s">
        <v>2</v>
      </c>
      <c r="B3" s="252"/>
      <c r="C3" s="252"/>
      <c r="D3" s="252"/>
    </row>
    <row r="4" spans="1:4" s="79" customFormat="1" ht="14.25" customHeight="1">
      <c r="A4" s="253" t="s">
        <v>3</v>
      </c>
      <c r="B4" s="254"/>
      <c r="C4" s="253" t="s">
        <v>4</v>
      </c>
      <c r="D4" s="254"/>
    </row>
    <row r="5" spans="1:4" s="79" customFormat="1" ht="14.25" customHeight="1">
      <c r="A5" s="255" t="s">
        <v>5</v>
      </c>
      <c r="B5" s="255" t="s">
        <v>6</v>
      </c>
      <c r="C5" s="255" t="s">
        <v>5</v>
      </c>
      <c r="D5" s="255" t="s">
        <v>6</v>
      </c>
    </row>
    <row r="6" spans="1:4" s="79" customFormat="1" ht="15" customHeight="1">
      <c r="A6" s="256" t="s">
        <v>222</v>
      </c>
      <c r="B6" s="257">
        <v>62155858.55</v>
      </c>
      <c r="C6" s="256" t="s">
        <v>8</v>
      </c>
      <c r="D6" s="257">
        <v>27352956.37</v>
      </c>
    </row>
    <row r="7" spans="1:4" s="79" customFormat="1" ht="15" customHeight="1">
      <c r="A7" s="256" t="s">
        <v>223</v>
      </c>
      <c r="B7" s="257"/>
      <c r="C7" s="256" t="s">
        <v>10</v>
      </c>
      <c r="D7" s="257">
        <v>735000</v>
      </c>
    </row>
    <row r="8" spans="1:4" s="79" customFormat="1" ht="15" customHeight="1">
      <c r="A8" s="256" t="s">
        <v>224</v>
      </c>
      <c r="B8" s="258"/>
      <c r="C8" s="256" t="s">
        <v>12</v>
      </c>
      <c r="D8" s="257">
        <v>218000</v>
      </c>
    </row>
    <row r="9" spans="1:4" s="79" customFormat="1" ht="15" customHeight="1">
      <c r="A9" s="256"/>
      <c r="B9" s="258"/>
      <c r="C9" s="256" t="s">
        <v>14</v>
      </c>
      <c r="D9" s="257"/>
    </row>
    <row r="10" spans="1:4" s="79" customFormat="1" ht="15" customHeight="1">
      <c r="A10" s="256"/>
      <c r="B10" s="258"/>
      <c r="C10" s="256" t="s">
        <v>16</v>
      </c>
      <c r="D10" s="257">
        <v>920000</v>
      </c>
    </row>
    <row r="11" spans="1:4" s="79" customFormat="1" ht="15" customHeight="1">
      <c r="A11" s="256"/>
      <c r="B11" s="258"/>
      <c r="C11" s="256" t="s">
        <v>18</v>
      </c>
      <c r="D11" s="257">
        <v>6150365</v>
      </c>
    </row>
    <row r="12" spans="1:4" s="79" customFormat="1" ht="15" customHeight="1">
      <c r="A12" s="256"/>
      <c r="B12" s="258"/>
      <c r="C12" s="256" t="s">
        <v>20</v>
      </c>
      <c r="D12" s="257">
        <v>3929769.42</v>
      </c>
    </row>
    <row r="13" spans="1:4" s="79" customFormat="1" ht="15" customHeight="1">
      <c r="A13" s="256"/>
      <c r="B13" s="258"/>
      <c r="C13" s="256" t="s">
        <v>22</v>
      </c>
      <c r="D13" s="257">
        <v>622000</v>
      </c>
    </row>
    <row r="14" spans="1:4" s="79" customFormat="1" ht="15" customHeight="1">
      <c r="A14" s="256"/>
      <c r="B14" s="258"/>
      <c r="C14" s="256" t="s">
        <v>24</v>
      </c>
      <c r="D14" s="257">
        <v>17899392.76</v>
      </c>
    </row>
    <row r="15" spans="1:4" s="79" customFormat="1" ht="15" customHeight="1">
      <c r="A15" s="256"/>
      <c r="B15" s="258"/>
      <c r="C15" s="256" t="s">
        <v>26</v>
      </c>
      <c r="D15" s="257">
        <v>6741775</v>
      </c>
    </row>
    <row r="16" spans="1:4" s="79" customFormat="1" ht="15" customHeight="1">
      <c r="A16" s="256"/>
      <c r="B16" s="258"/>
      <c r="C16" s="256" t="s">
        <v>27</v>
      </c>
      <c r="D16" s="257"/>
    </row>
    <row r="17" spans="1:4" s="79" customFormat="1" ht="15" customHeight="1">
      <c r="A17" s="256"/>
      <c r="B17" s="258"/>
      <c r="C17" s="256" t="s">
        <v>28</v>
      </c>
      <c r="D17" s="257"/>
    </row>
    <row r="18" spans="1:4" s="79" customFormat="1" ht="15" customHeight="1">
      <c r="A18" s="256"/>
      <c r="B18" s="258"/>
      <c r="C18" s="256" t="s">
        <v>29</v>
      </c>
      <c r="D18" s="257"/>
    </row>
    <row r="19" spans="1:4" s="79" customFormat="1" ht="15" customHeight="1">
      <c r="A19" s="256"/>
      <c r="B19" s="258"/>
      <c r="C19" s="256" t="s">
        <v>30</v>
      </c>
      <c r="D19" s="257"/>
    </row>
    <row r="20" spans="1:4" s="79" customFormat="1" ht="15" customHeight="1">
      <c r="A20" s="256"/>
      <c r="B20" s="258"/>
      <c r="C20" s="256" t="s">
        <v>31</v>
      </c>
      <c r="D20" s="257"/>
    </row>
    <row r="21" spans="1:4" s="79" customFormat="1" ht="15" customHeight="1">
      <c r="A21" s="256"/>
      <c r="B21" s="258"/>
      <c r="C21" s="256" t="s">
        <v>32</v>
      </c>
      <c r="D21" s="257"/>
    </row>
    <row r="22" spans="1:4" s="79" customFormat="1" ht="15" customHeight="1">
      <c r="A22" s="256"/>
      <c r="B22" s="258"/>
      <c r="C22" s="256" t="s">
        <v>33</v>
      </c>
      <c r="D22" s="257">
        <v>400000</v>
      </c>
    </row>
    <row r="23" spans="1:4" s="79" customFormat="1" ht="15" customHeight="1">
      <c r="A23" s="256"/>
      <c r="B23" s="258"/>
      <c r="C23" s="256" t="s">
        <v>34</v>
      </c>
      <c r="D23" s="257"/>
    </row>
    <row r="24" spans="1:4" s="79" customFormat="1" ht="15" customHeight="1">
      <c r="A24" s="256"/>
      <c r="B24" s="258"/>
      <c r="C24" s="256" t="s">
        <v>35</v>
      </c>
      <c r="D24" s="257"/>
    </row>
    <row r="25" spans="1:4" s="79" customFormat="1" ht="15" customHeight="1">
      <c r="A25" s="256"/>
      <c r="B25" s="258"/>
      <c r="C25" s="256" t="s">
        <v>36</v>
      </c>
      <c r="D25" s="257">
        <v>400000</v>
      </c>
    </row>
    <row r="26" spans="1:4" s="79" customFormat="1" ht="15" customHeight="1">
      <c r="A26" s="256"/>
      <c r="B26" s="258"/>
      <c r="C26" s="256" t="s">
        <v>37</v>
      </c>
      <c r="D26" s="257"/>
    </row>
    <row r="27" spans="1:4" s="79" customFormat="1" ht="15" customHeight="1">
      <c r="A27" s="256"/>
      <c r="B27" s="258"/>
      <c r="C27" s="256" t="s">
        <v>38</v>
      </c>
      <c r="D27" s="257"/>
    </row>
    <row r="28" spans="1:4" s="79" customFormat="1" ht="15" customHeight="1">
      <c r="A28" s="256"/>
      <c r="B28" s="258"/>
      <c r="C28" s="256" t="s">
        <v>39</v>
      </c>
      <c r="D28" s="257"/>
    </row>
    <row r="29" spans="1:4" s="79" customFormat="1" ht="15" customHeight="1">
      <c r="A29" s="256"/>
      <c r="B29" s="258"/>
      <c r="C29" s="256" t="s">
        <v>40</v>
      </c>
      <c r="D29" s="257"/>
    </row>
    <row r="30" spans="1:4" s="79" customFormat="1" ht="15" customHeight="1">
      <c r="A30" s="256"/>
      <c r="B30" s="258"/>
      <c r="C30" s="256" t="s">
        <v>41</v>
      </c>
      <c r="D30" s="257"/>
    </row>
    <row r="31" spans="1:4" s="79" customFormat="1" ht="15" customHeight="1">
      <c r="A31" s="256" t="s">
        <v>42</v>
      </c>
      <c r="B31" s="257">
        <f>SUM(B6:B8)</f>
        <v>62155858.55</v>
      </c>
      <c r="C31" s="256" t="s">
        <v>43</v>
      </c>
      <c r="D31" s="257">
        <f>SUM(D6:D30)</f>
        <v>65369258.55000001</v>
      </c>
    </row>
    <row r="32" spans="1:4" s="79" customFormat="1" ht="15" customHeight="1">
      <c r="A32" s="256" t="s">
        <v>225</v>
      </c>
      <c r="B32" s="257"/>
      <c r="C32" s="256" t="s">
        <v>226</v>
      </c>
      <c r="D32" s="258"/>
    </row>
    <row r="33" spans="1:4" s="79" customFormat="1" ht="15" customHeight="1">
      <c r="A33" s="256" t="s">
        <v>222</v>
      </c>
      <c r="B33" s="258"/>
      <c r="C33" s="256" t="s">
        <v>227</v>
      </c>
      <c r="D33" s="258"/>
    </row>
    <row r="34" spans="1:4" s="79" customFormat="1" ht="15" customHeight="1">
      <c r="A34" s="256" t="s">
        <v>223</v>
      </c>
      <c r="B34" s="257">
        <v>3213400</v>
      </c>
      <c r="C34" s="256" t="s">
        <v>228</v>
      </c>
      <c r="D34" s="258"/>
    </row>
    <row r="35" spans="1:4" s="79" customFormat="1" ht="15" customHeight="1">
      <c r="A35" s="256" t="s">
        <v>224</v>
      </c>
      <c r="B35" s="258"/>
      <c r="C35" s="256"/>
      <c r="D35" s="258"/>
    </row>
    <row r="36" spans="1:4" s="79" customFormat="1" ht="15" customHeight="1">
      <c r="A36" s="256" t="s">
        <v>53</v>
      </c>
      <c r="B36" s="257">
        <f>B31+B34</f>
        <v>65369258.55</v>
      </c>
      <c r="C36" s="256" t="s">
        <v>53</v>
      </c>
      <c r="D36" s="257">
        <v>65369258.55</v>
      </c>
    </row>
    <row r="37" spans="1:3" s="79" customFormat="1" ht="15" customHeight="1">
      <c r="A37" s="234"/>
      <c r="C37" s="234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5" sqref="H5:I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366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33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8">
        <v>33</v>
      </c>
      <c r="I8" s="48"/>
    </row>
    <row r="9" spans="1:9" ht="27">
      <c r="A9" s="43" t="s">
        <v>538</v>
      </c>
      <c r="B9" s="44" t="s">
        <v>739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740</v>
      </c>
      <c r="E11" s="44"/>
      <c r="F11" s="44"/>
      <c r="G11" s="43" t="s">
        <v>741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734</v>
      </c>
      <c r="E20" s="44"/>
      <c r="F20" s="44"/>
      <c r="G20" s="43" t="s">
        <v>742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743</v>
      </c>
      <c r="E26" s="44"/>
      <c r="F26" s="44"/>
      <c r="G26" s="43" t="s">
        <v>718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714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1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367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1</v>
      </c>
      <c r="I8" s="43"/>
    </row>
    <row r="9" spans="1:9" ht="27">
      <c r="A9" s="43" t="s">
        <v>538</v>
      </c>
      <c r="B9" s="44" t="s">
        <v>744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745</v>
      </c>
      <c r="E11" s="44"/>
      <c r="F11" s="44"/>
      <c r="G11" s="43" t="s">
        <v>746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747</v>
      </c>
      <c r="E17" s="44"/>
      <c r="F17" s="44"/>
      <c r="G17" s="47">
        <v>1</v>
      </c>
      <c r="H17" s="47"/>
      <c r="I17" s="47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748</v>
      </c>
      <c r="E26" s="44"/>
      <c r="F26" s="44"/>
      <c r="G26" s="45">
        <v>0.98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749</v>
      </c>
      <c r="E35" s="44"/>
      <c r="F35" s="44"/>
      <c r="G35" s="45">
        <v>0.99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1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368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2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2</v>
      </c>
      <c r="I8" s="43"/>
    </row>
    <row r="9" spans="1:9" ht="27">
      <c r="A9" s="43" t="s">
        <v>538</v>
      </c>
      <c r="B9" s="44" t="s">
        <v>750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751</v>
      </c>
      <c r="E11" s="44"/>
      <c r="F11" s="44"/>
      <c r="G11" s="43" t="s">
        <v>752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753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754</v>
      </c>
      <c r="E26" s="44"/>
      <c r="F26" s="44"/>
      <c r="G26" s="45">
        <v>0.95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755</v>
      </c>
      <c r="E35" s="44"/>
      <c r="F35" s="44"/>
      <c r="G35" s="47">
        <v>0.95</v>
      </c>
      <c r="H35" s="47"/>
      <c r="I35" s="47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1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369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10</v>
      </c>
      <c r="I8" s="43"/>
    </row>
    <row r="9" spans="1:9" ht="27">
      <c r="A9" s="43" t="s">
        <v>538</v>
      </c>
      <c r="B9" s="44" t="s">
        <v>756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757</v>
      </c>
      <c r="E11" s="44"/>
      <c r="F11" s="44"/>
      <c r="G11" s="43" t="s">
        <v>758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759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760</v>
      </c>
      <c r="E26" s="44"/>
      <c r="F26" s="44"/>
      <c r="G26" s="47">
        <v>0.9</v>
      </c>
      <c r="H26" s="47"/>
      <c r="I26" s="47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761</v>
      </c>
      <c r="E35" s="44"/>
      <c r="F35" s="44"/>
      <c r="G35" s="47">
        <v>0.95</v>
      </c>
      <c r="H35" s="47"/>
      <c r="I35" s="47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F5" sqref="F5:G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370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8.8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8.8</v>
      </c>
      <c r="I8" s="43"/>
    </row>
    <row r="9" spans="1:9" ht="27">
      <c r="A9" s="43" t="s">
        <v>538</v>
      </c>
      <c r="B9" s="44" t="s">
        <v>762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763</v>
      </c>
      <c r="E11" s="44"/>
      <c r="F11" s="44"/>
      <c r="G11" s="44" t="s">
        <v>764</v>
      </c>
      <c r="H11" s="44"/>
      <c r="I11" s="44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565</v>
      </c>
      <c r="E17" s="44"/>
      <c r="F17" s="44"/>
      <c r="G17" s="43"/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565</v>
      </c>
      <c r="E20" s="44"/>
      <c r="F20" s="44"/>
      <c r="G20" s="43"/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765</v>
      </c>
      <c r="E23" s="44"/>
      <c r="F23" s="44"/>
      <c r="G23" s="47">
        <v>0.9</v>
      </c>
      <c r="H23" s="47"/>
      <c r="I23" s="47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766</v>
      </c>
      <c r="E26" s="44"/>
      <c r="F26" s="44"/>
      <c r="G26" s="45">
        <v>0.95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767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4">
      <selection activeCell="E7" sqref="E7"/>
    </sheetView>
  </sheetViews>
  <sheetFormatPr defaultColWidth="10.140625" defaultRowHeight="12.75"/>
  <cols>
    <col min="1" max="1" width="8.8515625" style="1" customWidth="1"/>
    <col min="2" max="2" width="9.7109375" style="1" customWidth="1"/>
    <col min="3" max="3" width="7.7109375" style="1" customWidth="1"/>
    <col min="4" max="4" width="26.00390625" style="1" customWidth="1"/>
    <col min="5" max="5" width="27.8515625" style="1" customWidth="1"/>
    <col min="6" max="6" width="21.8515625" style="1" customWidth="1"/>
    <col min="7" max="7" width="12.140625" style="1" customWidth="1"/>
    <col min="8" max="8" width="32.7109375" style="1" customWidth="1"/>
    <col min="9" max="9" width="29.57421875" style="1" customWidth="1"/>
    <col min="10" max="32" width="10.28125" style="1" bestFit="1" customWidth="1"/>
    <col min="33" max="16384" width="10.1406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0.75" customHeight="1">
      <c r="A6" s="73" t="s">
        <v>342</v>
      </c>
      <c r="B6" s="73"/>
      <c r="C6" s="73"/>
      <c r="D6" s="73" t="s">
        <v>371</v>
      </c>
      <c r="E6" s="73"/>
      <c r="F6" s="73"/>
    </row>
    <row r="7" spans="1:6" s="1" customFormat="1" ht="30.75" customHeight="1">
      <c r="A7" s="43" t="s">
        <v>531</v>
      </c>
      <c r="B7" s="43"/>
      <c r="C7" s="43"/>
      <c r="D7" s="73" t="s">
        <v>532</v>
      </c>
      <c r="E7" s="73" t="s">
        <v>533</v>
      </c>
      <c r="F7" s="73" t="s">
        <v>532</v>
      </c>
    </row>
    <row r="8" spans="1:6" s="1" customFormat="1" ht="30.75" customHeight="1">
      <c r="A8" s="74" t="s">
        <v>769</v>
      </c>
      <c r="B8" s="74"/>
      <c r="C8" s="74"/>
      <c r="D8" s="73" t="s">
        <v>770</v>
      </c>
      <c r="E8" s="75" t="s">
        <v>771</v>
      </c>
      <c r="F8" s="73"/>
    </row>
    <row r="9" spans="1:6" s="1" customFormat="1" ht="30.75" customHeight="1">
      <c r="A9" s="74"/>
      <c r="B9" s="74"/>
      <c r="C9" s="74"/>
      <c r="D9" s="73"/>
      <c r="E9" s="75" t="s">
        <v>772</v>
      </c>
      <c r="F9" s="73" t="s">
        <v>770</v>
      </c>
    </row>
    <row r="10" spans="1:6" s="1" customFormat="1" ht="30.75" customHeight="1">
      <c r="A10" s="76" t="s">
        <v>538</v>
      </c>
      <c r="B10" s="77" t="s">
        <v>773</v>
      </c>
      <c r="C10" s="77"/>
      <c r="D10" s="77"/>
      <c r="E10" s="77"/>
      <c r="F10" s="77"/>
    </row>
    <row r="11" spans="1:6" s="1" customFormat="1" ht="30.75" customHeight="1">
      <c r="A11" s="76"/>
      <c r="B11" s="77" t="s">
        <v>774</v>
      </c>
      <c r="C11" s="77"/>
      <c r="D11" s="77"/>
      <c r="E11" s="77"/>
      <c r="F11" s="77"/>
    </row>
    <row r="12" spans="1:6" s="1" customFormat="1" ht="30.75" customHeight="1">
      <c r="A12" s="76"/>
      <c r="B12" s="77" t="s">
        <v>775</v>
      </c>
      <c r="C12" s="77"/>
      <c r="D12" s="77"/>
      <c r="E12" s="77"/>
      <c r="F12" s="77"/>
    </row>
    <row r="13" spans="1:6" s="1" customFormat="1" ht="30.75" customHeight="1">
      <c r="A13" s="76" t="s">
        <v>776</v>
      </c>
      <c r="B13" s="74" t="s">
        <v>541</v>
      </c>
      <c r="C13" s="74"/>
      <c r="D13" s="73" t="s">
        <v>542</v>
      </c>
      <c r="E13" s="73" t="s">
        <v>777</v>
      </c>
      <c r="F13" s="74" t="s">
        <v>778</v>
      </c>
    </row>
    <row r="14" spans="1:6" s="1" customFormat="1" ht="30.75" customHeight="1">
      <c r="A14" s="76"/>
      <c r="B14" s="74" t="s">
        <v>779</v>
      </c>
      <c r="C14" s="74"/>
      <c r="D14" s="74" t="s">
        <v>546</v>
      </c>
      <c r="E14" s="74" t="s">
        <v>780</v>
      </c>
      <c r="F14" s="73" t="s">
        <v>706</v>
      </c>
    </row>
    <row r="15" spans="1:6" s="1" customFormat="1" ht="30.75" customHeight="1">
      <c r="A15" s="76"/>
      <c r="B15" s="74"/>
      <c r="C15" s="74"/>
      <c r="D15" s="74"/>
      <c r="E15" s="74" t="s">
        <v>781</v>
      </c>
      <c r="F15" s="73" t="s">
        <v>782</v>
      </c>
    </row>
    <row r="16" spans="1:6" s="1" customFormat="1" ht="30.75" customHeight="1">
      <c r="A16" s="76"/>
      <c r="B16" s="74"/>
      <c r="C16" s="74"/>
      <c r="D16" s="73" t="s">
        <v>551</v>
      </c>
      <c r="E16" s="74" t="s">
        <v>783</v>
      </c>
      <c r="F16" s="78">
        <v>1</v>
      </c>
    </row>
    <row r="17" spans="1:6" s="1" customFormat="1" ht="30.75" customHeight="1">
      <c r="A17" s="76"/>
      <c r="B17" s="74"/>
      <c r="C17" s="74"/>
      <c r="D17" s="73"/>
      <c r="E17" s="74" t="s">
        <v>784</v>
      </c>
      <c r="F17" s="78">
        <v>1</v>
      </c>
    </row>
    <row r="18" spans="1:6" s="1" customFormat="1" ht="30.75" customHeight="1">
      <c r="A18" s="76"/>
      <c r="B18" s="74"/>
      <c r="C18" s="74"/>
      <c r="D18" s="73" t="s">
        <v>560</v>
      </c>
      <c r="E18" s="74" t="s">
        <v>785</v>
      </c>
      <c r="F18" s="73" t="s">
        <v>770</v>
      </c>
    </row>
    <row r="19" spans="1:6" s="1" customFormat="1" ht="30.75" customHeight="1">
      <c r="A19" s="76"/>
      <c r="B19" s="74"/>
      <c r="C19" s="74"/>
      <c r="D19" s="73" t="s">
        <v>557</v>
      </c>
      <c r="E19" s="74" t="s">
        <v>786</v>
      </c>
      <c r="F19" s="78">
        <v>1</v>
      </c>
    </row>
    <row r="20" spans="1:6" s="1" customFormat="1" ht="30.75" customHeight="1">
      <c r="A20" s="76"/>
      <c r="B20" s="74"/>
      <c r="C20" s="74"/>
      <c r="D20" s="73"/>
      <c r="E20" s="74" t="s">
        <v>787</v>
      </c>
      <c r="F20" s="78">
        <v>1</v>
      </c>
    </row>
    <row r="21" spans="1:6" s="1" customFormat="1" ht="30.75" customHeight="1">
      <c r="A21" s="73"/>
      <c r="B21" s="74" t="s">
        <v>788</v>
      </c>
      <c r="C21" s="74"/>
      <c r="D21" s="74" t="s">
        <v>789</v>
      </c>
      <c r="E21" s="74"/>
      <c r="F21" s="73"/>
    </row>
    <row r="22" spans="1:6" s="1" customFormat="1" ht="30.75" customHeight="1">
      <c r="A22" s="73"/>
      <c r="B22" s="74"/>
      <c r="C22" s="74"/>
      <c r="D22" s="74" t="s">
        <v>790</v>
      </c>
      <c r="E22" s="74"/>
      <c r="F22" s="73"/>
    </row>
    <row r="23" spans="1:6" s="1" customFormat="1" ht="30.75" customHeight="1">
      <c r="A23" s="73"/>
      <c r="B23" s="74"/>
      <c r="C23" s="74"/>
      <c r="D23" s="74" t="s">
        <v>791</v>
      </c>
      <c r="E23" s="74"/>
      <c r="F23" s="73"/>
    </row>
    <row r="24" spans="1:6" s="1" customFormat="1" ht="30.75" customHeight="1">
      <c r="A24" s="73"/>
      <c r="B24" s="74"/>
      <c r="C24" s="74"/>
      <c r="D24" s="74"/>
      <c r="E24" s="74"/>
      <c r="F24" s="74"/>
    </row>
    <row r="25" spans="1:6" s="1" customFormat="1" ht="30.75" customHeight="1">
      <c r="A25" s="73"/>
      <c r="B25" s="74" t="s">
        <v>792</v>
      </c>
      <c r="C25" s="74"/>
      <c r="D25" s="74" t="s">
        <v>793</v>
      </c>
      <c r="E25" s="74" t="s">
        <v>794</v>
      </c>
      <c r="F25" s="78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4">
      <selection activeCell="A7" sqref="A7:C7"/>
    </sheetView>
  </sheetViews>
  <sheetFormatPr defaultColWidth="10.140625" defaultRowHeight="12.75"/>
  <cols>
    <col min="1" max="1" width="8.8515625" style="1" customWidth="1"/>
    <col min="2" max="2" width="7.7109375" style="1" customWidth="1"/>
    <col min="3" max="3" width="8.28125" style="1" customWidth="1"/>
    <col min="4" max="4" width="26.00390625" style="1" customWidth="1"/>
    <col min="5" max="5" width="27.8515625" style="1" customWidth="1"/>
    <col min="6" max="6" width="21.00390625" style="1" customWidth="1"/>
    <col min="7" max="7" width="12.140625" style="1" customWidth="1"/>
    <col min="8" max="8" width="32.7109375" style="1" customWidth="1"/>
    <col min="9" max="9" width="29.57421875" style="1" customWidth="1"/>
    <col min="10" max="32" width="10.28125" style="1" bestFit="1" customWidth="1"/>
    <col min="33" max="16384" width="10.1406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0" customHeight="1">
      <c r="A6" s="73" t="s">
        <v>342</v>
      </c>
      <c r="B6" s="73"/>
      <c r="C6" s="73"/>
      <c r="D6" s="73" t="s">
        <v>372</v>
      </c>
      <c r="E6" s="73"/>
      <c r="F6" s="73"/>
    </row>
    <row r="7" spans="1:6" s="1" customFormat="1" ht="42.75" customHeight="1">
      <c r="A7" s="73" t="s">
        <v>795</v>
      </c>
      <c r="B7" s="73"/>
      <c r="C7" s="73"/>
      <c r="D7" s="73" t="s">
        <v>532</v>
      </c>
      <c r="E7" s="73" t="s">
        <v>533</v>
      </c>
      <c r="F7" s="73" t="s">
        <v>532</v>
      </c>
    </row>
    <row r="8" spans="1:6" s="1" customFormat="1" ht="30" customHeight="1">
      <c r="A8" s="74" t="s">
        <v>769</v>
      </c>
      <c r="B8" s="74"/>
      <c r="C8" s="74"/>
      <c r="D8" s="73" t="s">
        <v>796</v>
      </c>
      <c r="E8" s="75" t="s">
        <v>771</v>
      </c>
      <c r="F8" s="73"/>
    </row>
    <row r="9" spans="1:6" s="1" customFormat="1" ht="30" customHeight="1">
      <c r="A9" s="74"/>
      <c r="B9" s="74"/>
      <c r="C9" s="74"/>
      <c r="D9" s="73"/>
      <c r="E9" s="75" t="s">
        <v>772</v>
      </c>
      <c r="F9" s="73" t="s">
        <v>796</v>
      </c>
    </row>
    <row r="10" spans="1:6" s="1" customFormat="1" ht="30" customHeight="1">
      <c r="A10" s="76" t="s">
        <v>538</v>
      </c>
      <c r="B10" s="77" t="s">
        <v>797</v>
      </c>
      <c r="C10" s="77"/>
      <c r="D10" s="77"/>
      <c r="E10" s="77"/>
      <c r="F10" s="77"/>
    </row>
    <row r="11" spans="1:6" s="1" customFormat="1" ht="30" customHeight="1">
      <c r="A11" s="76"/>
      <c r="B11" s="77" t="s">
        <v>798</v>
      </c>
      <c r="C11" s="77"/>
      <c r="D11" s="77"/>
      <c r="E11" s="77"/>
      <c r="F11" s="77"/>
    </row>
    <row r="12" spans="1:6" s="1" customFormat="1" ht="30" customHeight="1">
      <c r="A12" s="76"/>
      <c r="B12" s="77" t="s">
        <v>799</v>
      </c>
      <c r="C12" s="77"/>
      <c r="D12" s="77"/>
      <c r="E12" s="77"/>
      <c r="F12" s="77"/>
    </row>
    <row r="13" spans="1:6" s="1" customFormat="1" ht="30" customHeight="1">
      <c r="A13" s="76" t="s">
        <v>776</v>
      </c>
      <c r="B13" s="74" t="s">
        <v>541</v>
      </c>
      <c r="C13" s="74"/>
      <c r="D13" s="73" t="s">
        <v>542</v>
      </c>
      <c r="E13" s="73" t="s">
        <v>777</v>
      </c>
      <c r="F13" s="74" t="s">
        <v>778</v>
      </c>
    </row>
    <row r="14" spans="1:6" s="1" customFormat="1" ht="30" customHeight="1">
      <c r="A14" s="76"/>
      <c r="B14" s="74" t="s">
        <v>779</v>
      </c>
      <c r="C14" s="74"/>
      <c r="D14" s="74" t="s">
        <v>546</v>
      </c>
      <c r="E14" s="74" t="s">
        <v>800</v>
      </c>
      <c r="F14" s="73" t="s">
        <v>706</v>
      </c>
    </row>
    <row r="15" spans="1:6" s="1" customFormat="1" ht="30" customHeight="1">
      <c r="A15" s="76"/>
      <c r="B15" s="74"/>
      <c r="C15" s="74"/>
      <c r="D15" s="74"/>
      <c r="E15" s="74" t="s">
        <v>801</v>
      </c>
      <c r="F15" s="73" t="s">
        <v>706</v>
      </c>
    </row>
    <row r="16" spans="1:6" s="1" customFormat="1" ht="30" customHeight="1">
      <c r="A16" s="76"/>
      <c r="B16" s="74"/>
      <c r="C16" s="74"/>
      <c r="D16" s="73" t="s">
        <v>551</v>
      </c>
      <c r="E16" s="74" t="s">
        <v>802</v>
      </c>
      <c r="F16" s="78">
        <v>1</v>
      </c>
    </row>
    <row r="17" spans="1:6" s="1" customFormat="1" ht="30" customHeight="1">
      <c r="A17" s="76"/>
      <c r="B17" s="74"/>
      <c r="C17" s="74"/>
      <c r="D17" s="73"/>
      <c r="E17" s="74" t="s">
        <v>803</v>
      </c>
      <c r="F17" s="78">
        <v>1</v>
      </c>
    </row>
    <row r="18" spans="1:6" s="1" customFormat="1" ht="30" customHeight="1">
      <c r="A18" s="76"/>
      <c r="B18" s="74"/>
      <c r="C18" s="74"/>
      <c r="D18" s="73" t="s">
        <v>560</v>
      </c>
      <c r="E18" s="74" t="s">
        <v>804</v>
      </c>
      <c r="F18" s="73" t="s">
        <v>796</v>
      </c>
    </row>
    <row r="19" spans="1:6" s="1" customFormat="1" ht="30" customHeight="1">
      <c r="A19" s="76"/>
      <c r="B19" s="74"/>
      <c r="C19" s="74"/>
      <c r="D19" s="73" t="s">
        <v>557</v>
      </c>
      <c r="E19" s="74" t="s">
        <v>805</v>
      </c>
      <c r="F19" s="78">
        <v>1</v>
      </c>
    </row>
    <row r="20" spans="1:6" s="1" customFormat="1" ht="30" customHeight="1">
      <c r="A20" s="76"/>
      <c r="B20" s="74"/>
      <c r="C20" s="74"/>
      <c r="D20" s="73"/>
      <c r="E20" s="74" t="s">
        <v>803</v>
      </c>
      <c r="F20" s="78">
        <v>1</v>
      </c>
    </row>
    <row r="21" spans="1:6" s="1" customFormat="1" ht="30" customHeight="1">
      <c r="A21" s="73"/>
      <c r="B21" s="74" t="s">
        <v>788</v>
      </c>
      <c r="C21" s="74"/>
      <c r="D21" s="74" t="s">
        <v>789</v>
      </c>
      <c r="E21" s="74"/>
      <c r="F21" s="73"/>
    </row>
    <row r="22" spans="1:6" s="1" customFormat="1" ht="30" customHeight="1">
      <c r="A22" s="73"/>
      <c r="B22" s="74"/>
      <c r="C22" s="74"/>
      <c r="D22" s="74" t="s">
        <v>790</v>
      </c>
      <c r="E22" s="74"/>
      <c r="F22" s="73"/>
    </row>
    <row r="23" spans="1:6" s="1" customFormat="1" ht="30" customHeight="1">
      <c r="A23" s="73"/>
      <c r="B23" s="74"/>
      <c r="C23" s="74"/>
      <c r="D23" s="74" t="s">
        <v>791</v>
      </c>
      <c r="E23" s="74"/>
      <c r="F23" s="73"/>
    </row>
    <row r="24" spans="1:6" s="1" customFormat="1" ht="30" customHeight="1">
      <c r="A24" s="73"/>
      <c r="B24" s="74"/>
      <c r="C24" s="74"/>
      <c r="D24" s="74"/>
      <c r="E24" s="74"/>
      <c r="F24" s="74"/>
    </row>
    <row r="25" spans="1:6" s="1" customFormat="1" ht="30" customHeight="1">
      <c r="A25" s="73"/>
      <c r="B25" s="74" t="s">
        <v>792</v>
      </c>
      <c r="C25" s="74"/>
      <c r="D25" s="74" t="s">
        <v>793</v>
      </c>
      <c r="E25" s="74" t="s">
        <v>806</v>
      </c>
      <c r="F25" s="78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0">
      <selection activeCell="F9" sqref="F9"/>
    </sheetView>
  </sheetViews>
  <sheetFormatPr defaultColWidth="10.28125" defaultRowHeight="12.75"/>
  <cols>
    <col min="1" max="1" width="8.8515625" style="50" customWidth="1"/>
    <col min="2" max="3" width="9.7109375" style="50" customWidth="1"/>
    <col min="4" max="4" width="29.00390625" style="50" customWidth="1"/>
    <col min="5" max="5" width="27.8515625" style="50" customWidth="1"/>
    <col min="6" max="6" width="23.7109375" style="50" customWidth="1"/>
    <col min="7" max="7" width="12.140625" style="50" customWidth="1"/>
    <col min="8" max="8" width="32.7109375" style="50" customWidth="1"/>
    <col min="9" max="9" width="29.57421875" style="50" customWidth="1"/>
    <col min="10" max="16384" width="10.28125" style="50" customWidth="1"/>
  </cols>
  <sheetData>
    <row r="1" s="50" customFormat="1" ht="13.5">
      <c r="A1" s="52"/>
    </row>
    <row r="2" spans="1:9" s="51" customFormat="1" ht="39" customHeight="1">
      <c r="A2" s="53" t="s">
        <v>768</v>
      </c>
      <c r="B2" s="53"/>
      <c r="C2" s="53"/>
      <c r="D2" s="53"/>
      <c r="E2" s="53"/>
      <c r="F2" s="53"/>
      <c r="G2" s="54"/>
      <c r="H2" s="54"/>
      <c r="I2" s="54"/>
    </row>
    <row r="3" spans="1:9" s="51" customFormat="1" ht="9.75" customHeight="1">
      <c r="A3" s="55"/>
      <c r="B3" s="55"/>
      <c r="C3" s="55"/>
      <c r="D3" s="55"/>
      <c r="E3" s="55"/>
      <c r="F3" s="55"/>
      <c r="G3" s="54"/>
      <c r="H3" s="54"/>
      <c r="I3" s="54"/>
    </row>
    <row r="4" spans="1:6" s="50" customFormat="1" ht="18" customHeight="1">
      <c r="A4" s="37" t="s">
        <v>529</v>
      </c>
      <c r="B4" s="37"/>
      <c r="C4" s="37"/>
      <c r="D4" s="37"/>
      <c r="E4" s="37"/>
      <c r="F4" s="37"/>
    </row>
    <row r="5" spans="1:6" s="50" customFormat="1" ht="9.75" customHeight="1">
      <c r="A5" s="37"/>
      <c r="B5" s="37"/>
      <c r="C5" s="37"/>
      <c r="D5" s="37"/>
      <c r="E5" s="37"/>
      <c r="F5" s="37"/>
    </row>
    <row r="6" spans="1:6" s="50" customFormat="1" ht="39.75" customHeight="1">
      <c r="A6" s="8" t="s">
        <v>342</v>
      </c>
      <c r="B6" s="8"/>
      <c r="C6" s="8"/>
      <c r="D6" s="8" t="s">
        <v>374</v>
      </c>
      <c r="E6" s="8"/>
      <c r="F6" s="8"/>
    </row>
    <row r="7" spans="1:6" s="50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50" customFormat="1" ht="39.75" customHeight="1">
      <c r="A8" s="9" t="s">
        <v>769</v>
      </c>
      <c r="B8" s="9"/>
      <c r="C8" s="9"/>
      <c r="D8" s="8">
        <v>80</v>
      </c>
      <c r="E8" s="10" t="s">
        <v>771</v>
      </c>
      <c r="F8" s="72"/>
    </row>
    <row r="9" spans="1:6" s="50" customFormat="1" ht="39.75" customHeight="1">
      <c r="A9" s="9"/>
      <c r="B9" s="9"/>
      <c r="C9" s="9"/>
      <c r="D9" s="8"/>
      <c r="E9" s="10" t="s">
        <v>772</v>
      </c>
      <c r="F9" s="8">
        <v>80</v>
      </c>
    </row>
    <row r="10" spans="1:6" s="50" customFormat="1" ht="39.75" customHeight="1">
      <c r="A10" s="12" t="s">
        <v>538</v>
      </c>
      <c r="B10" s="13" t="s">
        <v>808</v>
      </c>
      <c r="C10" s="13"/>
      <c r="D10" s="13"/>
      <c r="E10" s="13"/>
      <c r="F10" s="13"/>
    </row>
    <row r="11" spans="1:6" s="50" customFormat="1" ht="39.75" customHeight="1">
      <c r="A11" s="12"/>
      <c r="B11" s="13" t="s">
        <v>809</v>
      </c>
      <c r="C11" s="13"/>
      <c r="D11" s="13"/>
      <c r="E11" s="13"/>
      <c r="F11" s="13"/>
    </row>
    <row r="12" spans="1:6" s="50" customFormat="1" ht="39.75" customHeight="1">
      <c r="A12" s="12"/>
      <c r="B12" s="13">
        <v>3</v>
      </c>
      <c r="C12" s="13"/>
      <c r="D12" s="13"/>
      <c r="E12" s="13"/>
      <c r="F12" s="13"/>
    </row>
    <row r="13" spans="1:6" s="50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50" customFormat="1" ht="39.75" customHeight="1">
      <c r="A14" s="12"/>
      <c r="B14" s="9" t="s">
        <v>779</v>
      </c>
      <c r="C14" s="9"/>
      <c r="D14" s="9" t="s">
        <v>546</v>
      </c>
      <c r="E14" s="9" t="s">
        <v>810</v>
      </c>
      <c r="F14" s="8" t="s">
        <v>811</v>
      </c>
    </row>
    <row r="15" spans="1:6" s="50" customFormat="1" ht="39.75" customHeight="1">
      <c r="A15" s="12"/>
      <c r="B15" s="9"/>
      <c r="C15" s="9"/>
      <c r="D15" s="9"/>
      <c r="E15" s="9" t="s">
        <v>812</v>
      </c>
      <c r="F15" s="8" t="s">
        <v>813</v>
      </c>
    </row>
    <row r="16" spans="1:6" s="50" customFormat="1" ht="39.75" customHeight="1">
      <c r="A16" s="12"/>
      <c r="B16" s="9"/>
      <c r="C16" s="9"/>
      <c r="D16" s="8" t="s">
        <v>551</v>
      </c>
      <c r="E16" s="9"/>
      <c r="F16" s="8"/>
    </row>
    <row r="17" spans="1:6" s="50" customFormat="1" ht="39.75" customHeight="1">
      <c r="A17" s="12"/>
      <c r="B17" s="9"/>
      <c r="C17" s="9"/>
      <c r="D17" s="8"/>
      <c r="E17" s="9"/>
      <c r="F17" s="8"/>
    </row>
    <row r="18" spans="1:6" s="50" customFormat="1" ht="39.75" customHeight="1">
      <c r="A18" s="12"/>
      <c r="B18" s="9"/>
      <c r="C18" s="9"/>
      <c r="D18" s="8" t="s">
        <v>560</v>
      </c>
      <c r="E18" s="9"/>
      <c r="F18" s="8"/>
    </row>
    <row r="19" spans="1:6" s="50" customFormat="1" ht="39.75" customHeight="1">
      <c r="A19" s="12"/>
      <c r="B19" s="9"/>
      <c r="C19" s="9"/>
      <c r="D19" s="8" t="s">
        <v>557</v>
      </c>
      <c r="E19" s="9" t="s">
        <v>814</v>
      </c>
      <c r="F19" s="22">
        <v>1</v>
      </c>
    </row>
    <row r="20" spans="1:6" s="50" customFormat="1" ht="39.75" customHeight="1">
      <c r="A20" s="12"/>
      <c r="B20" s="9"/>
      <c r="C20" s="9"/>
      <c r="D20" s="8"/>
      <c r="E20" s="9"/>
      <c r="F20" s="8"/>
    </row>
    <row r="21" spans="1:6" s="50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50" customFormat="1" ht="39.75" customHeight="1">
      <c r="A22" s="8"/>
      <c r="B22" s="9"/>
      <c r="C22" s="9"/>
      <c r="D22" s="9" t="s">
        <v>790</v>
      </c>
      <c r="E22" s="9"/>
      <c r="F22" s="8"/>
    </row>
    <row r="23" spans="1:6" s="50" customFormat="1" ht="39.75" customHeight="1">
      <c r="A23" s="8"/>
      <c r="B23" s="9"/>
      <c r="C23" s="9"/>
      <c r="D23" s="9" t="s">
        <v>791</v>
      </c>
      <c r="E23" s="9"/>
      <c r="F23" s="8"/>
    </row>
    <row r="24" spans="1:6" s="50" customFormat="1" ht="51" customHeight="1">
      <c r="A24" s="8"/>
      <c r="B24" s="9"/>
      <c r="C24" s="9"/>
      <c r="D24" s="9"/>
      <c r="E24" s="9"/>
      <c r="F24" s="9"/>
    </row>
    <row r="25" spans="1:6" s="50" customFormat="1" ht="39.75" customHeight="1">
      <c r="A25" s="8"/>
      <c r="B25" s="9" t="s">
        <v>792</v>
      </c>
      <c r="C25" s="9"/>
      <c r="D25" s="9" t="s">
        <v>793</v>
      </c>
      <c r="E25" s="9" t="s">
        <v>815</v>
      </c>
      <c r="F25" s="22">
        <v>0.96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4">
      <selection activeCell="F9" sqref="F9"/>
    </sheetView>
  </sheetViews>
  <sheetFormatPr defaultColWidth="10.28125" defaultRowHeight="12.75"/>
  <cols>
    <col min="1" max="1" width="8.8515625" style="50" customWidth="1"/>
    <col min="2" max="3" width="9.7109375" style="50" customWidth="1"/>
    <col min="4" max="4" width="29.00390625" style="50" customWidth="1"/>
    <col min="5" max="5" width="27.8515625" style="50" customWidth="1"/>
    <col min="6" max="6" width="23.7109375" style="50" customWidth="1"/>
    <col min="7" max="7" width="12.140625" style="50" customWidth="1"/>
    <col min="8" max="8" width="32.7109375" style="50" customWidth="1"/>
    <col min="9" max="9" width="29.57421875" style="50" customWidth="1"/>
    <col min="10" max="16384" width="10.28125" style="50" customWidth="1"/>
  </cols>
  <sheetData>
    <row r="1" spans="1:256" s="71" customFormat="1" ht="13.5">
      <c r="A1" s="52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1:9" s="51" customFormat="1" ht="39" customHeight="1">
      <c r="A2" s="53" t="s">
        <v>768</v>
      </c>
      <c r="B2" s="53"/>
      <c r="C2" s="53"/>
      <c r="D2" s="53"/>
      <c r="E2" s="53"/>
      <c r="F2" s="53"/>
      <c r="G2" s="54"/>
      <c r="H2" s="54"/>
      <c r="I2" s="54"/>
    </row>
    <row r="3" spans="1:9" s="51" customFormat="1" ht="9.75" customHeight="1">
      <c r="A3" s="55"/>
      <c r="B3" s="55"/>
      <c r="C3" s="55"/>
      <c r="D3" s="55"/>
      <c r="E3" s="55"/>
      <c r="F3" s="55"/>
      <c r="G3" s="54"/>
      <c r="H3" s="54"/>
      <c r="I3" s="54"/>
    </row>
    <row r="4" spans="1:256" s="71" customFormat="1" ht="18" customHeight="1">
      <c r="A4" s="37" t="s">
        <v>529</v>
      </c>
      <c r="B4" s="37"/>
      <c r="C4" s="37"/>
      <c r="D4" s="37"/>
      <c r="E4" s="37"/>
      <c r="F4" s="37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s="71" customFormat="1" ht="9.75" customHeight="1">
      <c r="A5" s="37"/>
      <c r="B5" s="37"/>
      <c r="C5" s="37"/>
      <c r="D5" s="37"/>
      <c r="E5" s="37"/>
      <c r="F5" s="3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71" customFormat="1" ht="39.75" customHeight="1">
      <c r="A6" s="8" t="s">
        <v>342</v>
      </c>
      <c r="B6" s="8"/>
      <c r="C6" s="8"/>
      <c r="D6" s="8" t="s">
        <v>375</v>
      </c>
      <c r="E6" s="8"/>
      <c r="F6" s="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s="7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s="71" customFormat="1" ht="39.75" customHeight="1">
      <c r="A8" s="9" t="s">
        <v>769</v>
      </c>
      <c r="B8" s="9"/>
      <c r="C8" s="9"/>
      <c r="D8" s="8">
        <v>5</v>
      </c>
      <c r="E8" s="10" t="s">
        <v>771</v>
      </c>
      <c r="F8" s="72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s="71" customFormat="1" ht="39.75" customHeight="1">
      <c r="A9" s="9"/>
      <c r="B9" s="9"/>
      <c r="C9" s="9"/>
      <c r="D9" s="8"/>
      <c r="E9" s="10" t="s">
        <v>772</v>
      </c>
      <c r="F9" s="8">
        <v>5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s="71" customFormat="1" ht="39.75" customHeight="1">
      <c r="A10" s="12" t="s">
        <v>538</v>
      </c>
      <c r="B10" s="13" t="s">
        <v>817</v>
      </c>
      <c r="C10" s="13"/>
      <c r="D10" s="13"/>
      <c r="E10" s="13"/>
      <c r="F10" s="13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71" customFormat="1" ht="39.75" customHeight="1">
      <c r="A11" s="12"/>
      <c r="B11" s="13">
        <v>2</v>
      </c>
      <c r="C11" s="13"/>
      <c r="D11" s="13"/>
      <c r="E11" s="13"/>
      <c r="F11" s="13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s="71" customFormat="1" ht="39.75" customHeight="1">
      <c r="A12" s="12"/>
      <c r="B12" s="13">
        <v>3</v>
      </c>
      <c r="C12" s="13"/>
      <c r="D12" s="13"/>
      <c r="E12" s="13"/>
      <c r="F12" s="1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s="7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71" customFormat="1" ht="39.75" customHeight="1">
      <c r="A14" s="12"/>
      <c r="B14" s="9" t="s">
        <v>779</v>
      </c>
      <c r="C14" s="9"/>
      <c r="D14" s="9" t="s">
        <v>546</v>
      </c>
      <c r="E14" s="9" t="s">
        <v>818</v>
      </c>
      <c r="F14" s="8" t="s">
        <v>819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s="71" customFormat="1" ht="39.75" customHeight="1">
      <c r="A15" s="12"/>
      <c r="B15" s="9"/>
      <c r="C15" s="9"/>
      <c r="D15" s="9"/>
      <c r="E15" s="9"/>
      <c r="F15" s="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s="71" customFormat="1" ht="39.75" customHeight="1">
      <c r="A16" s="12"/>
      <c r="B16" s="9"/>
      <c r="C16" s="9"/>
      <c r="D16" s="8" t="s">
        <v>551</v>
      </c>
      <c r="E16" s="9"/>
      <c r="F16" s="8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s="71" customFormat="1" ht="39.75" customHeight="1">
      <c r="A17" s="12"/>
      <c r="B17" s="9"/>
      <c r="C17" s="9"/>
      <c r="D17" s="8"/>
      <c r="E17" s="9"/>
      <c r="F17" s="8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s="71" customFormat="1" ht="39.75" customHeight="1">
      <c r="A18" s="12"/>
      <c r="B18" s="9"/>
      <c r="C18" s="9"/>
      <c r="D18" s="8" t="s">
        <v>560</v>
      </c>
      <c r="E18" s="9"/>
      <c r="F18" s="8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s="71" customFormat="1" ht="39.75" customHeight="1">
      <c r="A19" s="12"/>
      <c r="B19" s="9"/>
      <c r="C19" s="9"/>
      <c r="D19" s="8" t="s">
        <v>557</v>
      </c>
      <c r="E19" s="9" t="s">
        <v>814</v>
      </c>
      <c r="F19" s="22">
        <v>1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s="71" customFormat="1" ht="39.75" customHeight="1">
      <c r="A20" s="12"/>
      <c r="B20" s="9"/>
      <c r="C20" s="9"/>
      <c r="D20" s="8"/>
      <c r="E20" s="9"/>
      <c r="F20" s="8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71" customFormat="1" ht="39.75" customHeight="1">
      <c r="A21" s="8"/>
      <c r="B21" s="9" t="s">
        <v>788</v>
      </c>
      <c r="C21" s="9"/>
      <c r="D21" s="9" t="s">
        <v>789</v>
      </c>
      <c r="E21" s="9"/>
      <c r="F21" s="8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s="71" customFormat="1" ht="39.75" customHeight="1">
      <c r="A22" s="8"/>
      <c r="B22" s="9"/>
      <c r="C22" s="9"/>
      <c r="D22" s="9" t="s">
        <v>790</v>
      </c>
      <c r="E22" s="9"/>
      <c r="F22" s="8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s="71" customFormat="1" ht="39.75" customHeight="1">
      <c r="A23" s="8"/>
      <c r="B23" s="9"/>
      <c r="C23" s="9"/>
      <c r="D23" s="9" t="s">
        <v>791</v>
      </c>
      <c r="E23" s="9"/>
      <c r="F23" s="8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s="71" customFormat="1" ht="51" customHeight="1">
      <c r="A24" s="8"/>
      <c r="B24" s="9"/>
      <c r="C24" s="9"/>
      <c r="D24" s="9"/>
      <c r="E24" s="9"/>
      <c r="F24" s="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s="71" customFormat="1" ht="39.75" customHeight="1">
      <c r="A25" s="8"/>
      <c r="B25" s="9" t="s">
        <v>792</v>
      </c>
      <c r="C25" s="9"/>
      <c r="D25" s="9" t="s">
        <v>793</v>
      </c>
      <c r="E25" s="9" t="s">
        <v>820</v>
      </c>
      <c r="F25" s="22">
        <v>0.95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F9" sqref="F9"/>
    </sheetView>
  </sheetViews>
  <sheetFormatPr defaultColWidth="10.28125" defaultRowHeight="12.75"/>
  <cols>
    <col min="1" max="1" width="8.8515625" style="50" customWidth="1"/>
    <col min="2" max="3" width="9.7109375" style="50" customWidth="1"/>
    <col min="4" max="4" width="29.00390625" style="50" customWidth="1"/>
    <col min="5" max="5" width="27.8515625" style="50" customWidth="1"/>
    <col min="6" max="6" width="23.7109375" style="50" customWidth="1"/>
    <col min="7" max="7" width="12.140625" style="50" customWidth="1"/>
    <col min="8" max="8" width="32.7109375" style="50" customWidth="1"/>
    <col min="9" max="9" width="29.57421875" style="50" customWidth="1"/>
    <col min="10" max="16384" width="10.28125" style="50" customWidth="1"/>
  </cols>
  <sheetData>
    <row r="1" spans="1:256" s="71" customFormat="1" ht="13.5">
      <c r="A1" s="52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1:9" s="51" customFormat="1" ht="39" customHeight="1">
      <c r="A2" s="53" t="s">
        <v>768</v>
      </c>
      <c r="B2" s="53"/>
      <c r="C2" s="53"/>
      <c r="D2" s="53"/>
      <c r="E2" s="53"/>
      <c r="F2" s="53"/>
      <c r="G2" s="54"/>
      <c r="H2" s="54"/>
      <c r="I2" s="54"/>
    </row>
    <row r="3" spans="1:9" s="51" customFormat="1" ht="9.75" customHeight="1">
      <c r="A3" s="55"/>
      <c r="B3" s="55"/>
      <c r="C3" s="55"/>
      <c r="D3" s="55"/>
      <c r="E3" s="55"/>
      <c r="F3" s="55"/>
      <c r="G3" s="54"/>
      <c r="H3" s="54"/>
      <c r="I3" s="54"/>
    </row>
    <row r="4" spans="1:256" s="71" customFormat="1" ht="18" customHeight="1">
      <c r="A4" s="37" t="s">
        <v>529</v>
      </c>
      <c r="B4" s="37"/>
      <c r="C4" s="37"/>
      <c r="D4" s="37"/>
      <c r="E4" s="37"/>
      <c r="F4" s="37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s="71" customFormat="1" ht="9.75" customHeight="1">
      <c r="A5" s="37"/>
      <c r="B5" s="37"/>
      <c r="C5" s="37"/>
      <c r="D5" s="37"/>
      <c r="E5" s="37"/>
      <c r="F5" s="3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71" customFormat="1" ht="39.75" customHeight="1">
      <c r="A6" s="8" t="s">
        <v>342</v>
      </c>
      <c r="B6" s="8"/>
      <c r="C6" s="8"/>
      <c r="D6" s="8" t="s">
        <v>376</v>
      </c>
      <c r="E6" s="8"/>
      <c r="F6" s="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s="7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s="71" customFormat="1" ht="39.75" customHeight="1">
      <c r="A8" s="9" t="s">
        <v>769</v>
      </c>
      <c r="B8" s="9"/>
      <c r="C8" s="9"/>
      <c r="D8" s="8">
        <v>10</v>
      </c>
      <c r="E8" s="10" t="s">
        <v>771</v>
      </c>
      <c r="F8" s="72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s="71" customFormat="1" ht="39.75" customHeight="1">
      <c r="A9" s="9"/>
      <c r="B9" s="9"/>
      <c r="C9" s="9"/>
      <c r="D9" s="8"/>
      <c r="E9" s="10" t="s">
        <v>772</v>
      </c>
      <c r="F9" s="8">
        <v>10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s="71" customFormat="1" ht="39.75" customHeight="1">
      <c r="A10" s="12" t="s">
        <v>538</v>
      </c>
      <c r="B10" s="13" t="s">
        <v>821</v>
      </c>
      <c r="C10" s="13"/>
      <c r="D10" s="13"/>
      <c r="E10" s="13"/>
      <c r="F10" s="13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71" customFormat="1" ht="39.75" customHeight="1">
      <c r="A11" s="12"/>
      <c r="B11" s="13" t="s">
        <v>822</v>
      </c>
      <c r="C11" s="13"/>
      <c r="D11" s="13"/>
      <c r="E11" s="13"/>
      <c r="F11" s="13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s="71" customFormat="1" ht="39.75" customHeight="1">
      <c r="A12" s="12"/>
      <c r="B12" s="13">
        <v>3</v>
      </c>
      <c r="C12" s="13"/>
      <c r="D12" s="13"/>
      <c r="E12" s="13"/>
      <c r="F12" s="1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s="7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71" customFormat="1" ht="39.75" customHeight="1">
      <c r="A14" s="12"/>
      <c r="B14" s="9" t="s">
        <v>779</v>
      </c>
      <c r="C14" s="9"/>
      <c r="D14" s="9" t="s">
        <v>546</v>
      </c>
      <c r="E14" s="9" t="s">
        <v>823</v>
      </c>
      <c r="F14" s="8" t="s">
        <v>824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s="71" customFormat="1" ht="39.75" customHeight="1">
      <c r="A15" s="12"/>
      <c r="B15" s="9"/>
      <c r="C15" s="9"/>
      <c r="D15" s="9"/>
      <c r="E15" s="9"/>
      <c r="F15" s="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s="71" customFormat="1" ht="39.75" customHeight="1">
      <c r="A16" s="12"/>
      <c r="B16" s="9"/>
      <c r="C16" s="9"/>
      <c r="D16" s="8" t="s">
        <v>551</v>
      </c>
      <c r="E16" s="9"/>
      <c r="F16" s="8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s="71" customFormat="1" ht="39.75" customHeight="1">
      <c r="A17" s="12"/>
      <c r="B17" s="9"/>
      <c r="C17" s="9"/>
      <c r="D17" s="8"/>
      <c r="E17" s="9"/>
      <c r="F17" s="8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s="71" customFormat="1" ht="39.75" customHeight="1">
      <c r="A18" s="12"/>
      <c r="B18" s="9"/>
      <c r="C18" s="9"/>
      <c r="D18" s="8" t="s">
        <v>560</v>
      </c>
      <c r="E18" s="9"/>
      <c r="F18" s="8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s="71" customFormat="1" ht="39.75" customHeight="1">
      <c r="A19" s="12"/>
      <c r="B19" s="9"/>
      <c r="C19" s="9"/>
      <c r="D19" s="8" t="s">
        <v>557</v>
      </c>
      <c r="E19" s="9" t="s">
        <v>814</v>
      </c>
      <c r="F19" s="22">
        <v>1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s="71" customFormat="1" ht="39.75" customHeight="1">
      <c r="A20" s="12"/>
      <c r="B20" s="9"/>
      <c r="C20" s="9"/>
      <c r="D20" s="8"/>
      <c r="E20" s="9"/>
      <c r="F20" s="8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71" customFormat="1" ht="39.75" customHeight="1">
      <c r="A21" s="8"/>
      <c r="B21" s="9" t="s">
        <v>788</v>
      </c>
      <c r="C21" s="9"/>
      <c r="D21" s="9" t="s">
        <v>789</v>
      </c>
      <c r="E21" s="9"/>
      <c r="F21" s="8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s="71" customFormat="1" ht="39.75" customHeight="1">
      <c r="A22" s="8"/>
      <c r="B22" s="9"/>
      <c r="C22" s="9"/>
      <c r="D22" s="9" t="s">
        <v>790</v>
      </c>
      <c r="E22" s="9"/>
      <c r="F22" s="8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s="71" customFormat="1" ht="39.75" customHeight="1">
      <c r="A23" s="8"/>
      <c r="B23" s="9"/>
      <c r="C23" s="9"/>
      <c r="D23" s="9" t="s">
        <v>791</v>
      </c>
      <c r="E23" s="9"/>
      <c r="F23" s="8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s="71" customFormat="1" ht="51" customHeight="1">
      <c r="A24" s="8"/>
      <c r="B24" s="9"/>
      <c r="C24" s="9"/>
      <c r="D24" s="9"/>
      <c r="E24" s="9"/>
      <c r="F24" s="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s="71" customFormat="1" ht="39.75" customHeight="1">
      <c r="A25" s="8"/>
      <c r="B25" s="9" t="s">
        <v>792</v>
      </c>
      <c r="C25" s="9"/>
      <c r="D25" s="9" t="s">
        <v>793</v>
      </c>
      <c r="E25" s="9" t="s">
        <v>825</v>
      </c>
      <c r="F25" s="22">
        <v>0.95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8.57421875" style="79" customWidth="1"/>
    <col min="2" max="2" width="18.57421875" style="79" customWidth="1"/>
    <col min="3" max="14" width="15.7109375" style="79" customWidth="1"/>
    <col min="15" max="15" width="9.140625" style="79" customWidth="1"/>
  </cols>
  <sheetData>
    <row r="1" spans="1:14" s="79" customFormat="1" ht="15" customHeight="1">
      <c r="A1" s="212" t="s">
        <v>229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79" customFormat="1" ht="20.25" customHeight="1">
      <c r="A2" s="96" t="s">
        <v>230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79" customFormat="1" ht="1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79" customFormat="1" ht="15" customHeight="1">
      <c r="A4" s="242" t="s">
        <v>52</v>
      </c>
      <c r="B4" s="242" t="s">
        <v>53</v>
      </c>
      <c r="C4" s="179" t="s">
        <v>231</v>
      </c>
      <c r="D4" s="180"/>
      <c r="E4" s="180"/>
      <c r="F4" s="181"/>
      <c r="G4" s="179" t="s">
        <v>55</v>
      </c>
      <c r="H4" s="180"/>
      <c r="I4" s="180"/>
      <c r="J4" s="181"/>
      <c r="K4" s="179" t="s">
        <v>232</v>
      </c>
      <c r="L4" s="180"/>
      <c r="M4" s="180"/>
      <c r="N4" s="181"/>
    </row>
    <row r="5" spans="1:14" s="79" customFormat="1" ht="97.5" customHeight="1">
      <c r="A5" s="243"/>
      <c r="B5" s="243"/>
      <c r="C5" s="98" t="s">
        <v>233</v>
      </c>
      <c r="D5" s="98" t="s">
        <v>68</v>
      </c>
      <c r="E5" s="98" t="s">
        <v>69</v>
      </c>
      <c r="F5" s="98" t="s">
        <v>70</v>
      </c>
      <c r="G5" s="98" t="s">
        <v>67</v>
      </c>
      <c r="H5" s="98" t="s">
        <v>68</v>
      </c>
      <c r="I5" s="98" t="s">
        <v>69</v>
      </c>
      <c r="J5" s="98" t="s">
        <v>70</v>
      </c>
      <c r="K5" s="98" t="s">
        <v>234</v>
      </c>
      <c r="L5" s="98" t="s">
        <v>68</v>
      </c>
      <c r="M5" s="98" t="s">
        <v>69</v>
      </c>
      <c r="N5" s="98" t="s">
        <v>70</v>
      </c>
    </row>
    <row r="6" spans="1:14" s="79" customFormat="1" ht="30" customHeight="1">
      <c r="A6" s="99" t="s">
        <v>53</v>
      </c>
      <c r="B6" s="244">
        <f>B7</f>
        <v>65369258.55</v>
      </c>
      <c r="C6" s="244">
        <f>C7</f>
        <v>3213400</v>
      </c>
      <c r="D6" s="244"/>
      <c r="E6" s="244">
        <f>E7</f>
        <v>3213400</v>
      </c>
      <c r="F6" s="244"/>
      <c r="G6" s="244">
        <f>G7</f>
        <v>62155858.55</v>
      </c>
      <c r="H6" s="244">
        <f>H7</f>
        <v>62155858.55</v>
      </c>
      <c r="I6" s="100"/>
      <c r="J6" s="100"/>
      <c r="K6" s="100"/>
      <c r="L6" s="100"/>
      <c r="M6" s="100"/>
      <c r="N6" s="100"/>
    </row>
    <row r="7" spans="1:14" s="79" customFormat="1" ht="15" customHeight="1">
      <c r="A7" s="245" t="s">
        <v>71</v>
      </c>
      <c r="B7" s="246">
        <f>C7+G7</f>
        <v>65369258.55</v>
      </c>
      <c r="C7" s="246">
        <f>D7+E7</f>
        <v>3213400</v>
      </c>
      <c r="D7" s="246"/>
      <c r="E7" s="246">
        <v>3213400</v>
      </c>
      <c r="F7" s="246"/>
      <c r="G7" s="246">
        <f>SUM(H7:J7)</f>
        <v>62155858.55</v>
      </c>
      <c r="H7" s="246">
        <v>62155858.55</v>
      </c>
      <c r="I7" s="127"/>
      <c r="J7" s="127"/>
      <c r="K7" s="127"/>
      <c r="L7" s="127"/>
      <c r="M7" s="127"/>
      <c r="N7" s="127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F9" sqref="F9"/>
    </sheetView>
  </sheetViews>
  <sheetFormatPr defaultColWidth="10.28125" defaultRowHeight="12.75"/>
  <cols>
    <col min="1" max="1" width="8.8515625" style="50" customWidth="1"/>
    <col min="2" max="3" width="9.7109375" style="50" customWidth="1"/>
    <col min="4" max="4" width="29.00390625" style="50" customWidth="1"/>
    <col min="5" max="5" width="27.8515625" style="50" customWidth="1"/>
    <col min="6" max="6" width="23.7109375" style="50" customWidth="1"/>
    <col min="7" max="7" width="12.140625" style="50" customWidth="1"/>
    <col min="8" max="8" width="32.7109375" style="50" customWidth="1"/>
    <col min="9" max="9" width="29.57421875" style="50" customWidth="1"/>
    <col min="10" max="16384" width="10.28125" style="50" customWidth="1"/>
  </cols>
  <sheetData>
    <row r="1" spans="1:256" s="71" customFormat="1" ht="13.5">
      <c r="A1" s="52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1:9" s="51" customFormat="1" ht="39" customHeight="1">
      <c r="A2" s="53" t="s">
        <v>768</v>
      </c>
      <c r="B2" s="53"/>
      <c r="C2" s="53"/>
      <c r="D2" s="53"/>
      <c r="E2" s="53"/>
      <c r="F2" s="53"/>
      <c r="G2" s="54"/>
      <c r="H2" s="54"/>
      <c r="I2" s="54"/>
    </row>
    <row r="3" spans="1:9" s="51" customFormat="1" ht="9.75" customHeight="1">
      <c r="A3" s="55"/>
      <c r="B3" s="55"/>
      <c r="C3" s="55"/>
      <c r="D3" s="55"/>
      <c r="E3" s="55"/>
      <c r="F3" s="55"/>
      <c r="G3" s="54"/>
      <c r="H3" s="54"/>
      <c r="I3" s="54"/>
    </row>
    <row r="4" spans="1:256" s="71" customFormat="1" ht="18" customHeight="1">
      <c r="A4" s="37" t="s">
        <v>529</v>
      </c>
      <c r="B4" s="37"/>
      <c r="C4" s="37"/>
      <c r="D4" s="37"/>
      <c r="E4" s="37"/>
      <c r="F4" s="37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s="71" customFormat="1" ht="9.75" customHeight="1">
      <c r="A5" s="37"/>
      <c r="B5" s="37"/>
      <c r="C5" s="37"/>
      <c r="D5" s="37"/>
      <c r="E5" s="37"/>
      <c r="F5" s="3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71" customFormat="1" ht="39.75" customHeight="1">
      <c r="A6" s="8" t="s">
        <v>342</v>
      </c>
      <c r="B6" s="8"/>
      <c r="C6" s="8"/>
      <c r="D6" s="8" t="s">
        <v>826</v>
      </c>
      <c r="E6" s="8"/>
      <c r="F6" s="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s="7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s="71" customFormat="1" ht="39.75" customHeight="1">
      <c r="A8" s="9" t="s">
        <v>769</v>
      </c>
      <c r="B8" s="9"/>
      <c r="C8" s="9"/>
      <c r="D8" s="8">
        <v>14.5</v>
      </c>
      <c r="E8" s="10" t="s">
        <v>771</v>
      </c>
      <c r="F8" s="72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s="71" customFormat="1" ht="39.75" customHeight="1">
      <c r="A9" s="9"/>
      <c r="B9" s="9"/>
      <c r="C9" s="9"/>
      <c r="D9" s="8"/>
      <c r="E9" s="10" t="s">
        <v>772</v>
      </c>
      <c r="F9" s="8">
        <v>14.5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s="71" customFormat="1" ht="39.75" customHeight="1">
      <c r="A10" s="12" t="s">
        <v>538</v>
      </c>
      <c r="B10" s="13" t="s">
        <v>827</v>
      </c>
      <c r="C10" s="13"/>
      <c r="D10" s="13"/>
      <c r="E10" s="13"/>
      <c r="F10" s="13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71" customFormat="1" ht="39.75" customHeight="1">
      <c r="A11" s="12"/>
      <c r="B11" s="13"/>
      <c r="C11" s="13"/>
      <c r="D11" s="13"/>
      <c r="E11" s="13"/>
      <c r="F11" s="13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s="71" customFormat="1" ht="39.75" customHeight="1">
      <c r="A12" s="12"/>
      <c r="B12" s="13"/>
      <c r="C12" s="13"/>
      <c r="D12" s="13"/>
      <c r="E12" s="13"/>
      <c r="F12" s="1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s="7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71" customFormat="1" ht="39.75" customHeight="1">
      <c r="A14" s="12"/>
      <c r="B14" s="9" t="s">
        <v>779</v>
      </c>
      <c r="C14" s="9"/>
      <c r="D14" s="9" t="s">
        <v>546</v>
      </c>
      <c r="E14" s="8" t="s">
        <v>828</v>
      </c>
      <c r="F14" s="8" t="s">
        <v>829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s="71" customFormat="1" ht="39.75" customHeight="1">
      <c r="A15" s="12"/>
      <c r="B15" s="9"/>
      <c r="C15" s="9"/>
      <c r="D15" s="9"/>
      <c r="E15" s="8" t="s">
        <v>830</v>
      </c>
      <c r="F15" s="8" t="s">
        <v>831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s="71" customFormat="1" ht="39.75" customHeight="1">
      <c r="A16" s="12"/>
      <c r="B16" s="9"/>
      <c r="C16" s="9"/>
      <c r="D16" s="8" t="s">
        <v>551</v>
      </c>
      <c r="E16" s="8" t="s">
        <v>832</v>
      </c>
      <c r="F16" s="38">
        <v>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s="71" customFormat="1" ht="39.75" customHeight="1">
      <c r="A17" s="12"/>
      <c r="B17" s="9"/>
      <c r="C17" s="9"/>
      <c r="D17" s="8"/>
      <c r="E17" s="8" t="s">
        <v>833</v>
      </c>
      <c r="F17" s="38">
        <v>1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s="71" customFormat="1" ht="39.75" customHeight="1">
      <c r="A18" s="12"/>
      <c r="B18" s="9"/>
      <c r="C18" s="9"/>
      <c r="D18" s="8" t="s">
        <v>560</v>
      </c>
      <c r="E18" s="8"/>
      <c r="F18" s="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s="71" customFormat="1" ht="39.75" customHeight="1">
      <c r="A19" s="12"/>
      <c r="B19" s="9"/>
      <c r="C19" s="9"/>
      <c r="D19" s="8" t="s">
        <v>557</v>
      </c>
      <c r="E19" s="9" t="s">
        <v>834</v>
      </c>
      <c r="F19" s="22" t="s">
        <v>507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s="71" customFormat="1" ht="39.75" customHeight="1">
      <c r="A20" s="12"/>
      <c r="B20" s="9"/>
      <c r="C20" s="9"/>
      <c r="D20" s="8"/>
      <c r="E20" s="9"/>
      <c r="F20" s="8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71" customFormat="1" ht="39.75" customHeight="1">
      <c r="A21" s="8"/>
      <c r="B21" s="9" t="s">
        <v>788</v>
      </c>
      <c r="C21" s="9"/>
      <c r="D21" s="9" t="s">
        <v>789</v>
      </c>
      <c r="E21" s="9"/>
      <c r="F21" s="8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s="71" customFormat="1" ht="39.75" customHeight="1">
      <c r="A22" s="8"/>
      <c r="B22" s="9"/>
      <c r="C22" s="9"/>
      <c r="D22" s="9" t="s">
        <v>790</v>
      </c>
      <c r="E22" s="9"/>
      <c r="F22" s="8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s="71" customFormat="1" ht="39.75" customHeight="1">
      <c r="A23" s="8"/>
      <c r="B23" s="9"/>
      <c r="C23" s="9"/>
      <c r="D23" s="9" t="s">
        <v>791</v>
      </c>
      <c r="E23" s="8" t="s">
        <v>835</v>
      </c>
      <c r="F23" s="8" t="s">
        <v>568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s="71" customFormat="1" ht="51" customHeight="1">
      <c r="A24" s="8"/>
      <c r="B24" s="9"/>
      <c r="C24" s="9"/>
      <c r="D24" s="9"/>
      <c r="E24" s="8"/>
      <c r="F24" s="8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s="71" customFormat="1" ht="39.75" customHeight="1">
      <c r="A25" s="8"/>
      <c r="B25" s="9" t="s">
        <v>792</v>
      </c>
      <c r="C25" s="9"/>
      <c r="D25" s="9" t="s">
        <v>793</v>
      </c>
      <c r="E25" s="9"/>
      <c r="F25" s="22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15" sqref="E15:F15"/>
    </sheetView>
  </sheetViews>
  <sheetFormatPr defaultColWidth="10.28125" defaultRowHeight="12.75"/>
  <cols>
    <col min="1" max="1" width="8.8515625" style="31" customWidth="1"/>
    <col min="2" max="3" width="9.7109375" style="31" customWidth="1"/>
    <col min="4" max="4" width="29.00390625" style="31" customWidth="1"/>
    <col min="5" max="5" width="27.8515625" style="31" customWidth="1"/>
    <col min="6" max="6" width="23.7109375" style="31" customWidth="1"/>
    <col min="7" max="7" width="12.140625" style="31" customWidth="1"/>
    <col min="8" max="8" width="32.7109375" style="31" customWidth="1"/>
    <col min="9" max="9" width="29.57421875" style="31" customWidth="1"/>
    <col min="10" max="16384" width="10.28125" style="31" customWidth="1"/>
  </cols>
  <sheetData>
    <row r="1" s="31" customFormat="1" ht="13.5">
      <c r="A1" s="33"/>
    </row>
    <row r="2" spans="1:9" s="32" customFormat="1" ht="39" customHeight="1">
      <c r="A2" s="34" t="s">
        <v>768</v>
      </c>
      <c r="B2" s="34"/>
      <c r="C2" s="34"/>
      <c r="D2" s="34"/>
      <c r="E2" s="34"/>
      <c r="F2" s="34"/>
      <c r="G2" s="35"/>
      <c r="H2" s="35"/>
      <c r="I2" s="35"/>
    </row>
    <row r="3" spans="1:9" s="32" customFormat="1" ht="9.75" customHeight="1">
      <c r="A3" s="36"/>
      <c r="B3" s="36"/>
      <c r="C3" s="36"/>
      <c r="D3" s="36"/>
      <c r="E3" s="36"/>
      <c r="F3" s="36"/>
      <c r="G3" s="35"/>
      <c r="H3" s="35"/>
      <c r="I3" s="35"/>
    </row>
    <row r="4" spans="1:6" s="31" customFormat="1" ht="18" customHeight="1">
      <c r="A4" s="37" t="s">
        <v>529</v>
      </c>
      <c r="B4" s="37"/>
      <c r="C4" s="37"/>
      <c r="D4" s="37"/>
      <c r="E4" s="37"/>
      <c r="F4" s="37"/>
    </row>
    <row r="5" spans="1:6" s="31" customFormat="1" ht="9.75" customHeight="1">
      <c r="A5" s="37"/>
      <c r="B5" s="37"/>
      <c r="C5" s="37"/>
      <c r="D5" s="37"/>
      <c r="E5" s="37"/>
      <c r="F5" s="37"/>
    </row>
    <row r="6" spans="1:6" s="31" customFormat="1" ht="39.75" customHeight="1">
      <c r="A6" s="8" t="s">
        <v>342</v>
      </c>
      <c r="B6" s="8"/>
      <c r="C6" s="8"/>
      <c r="D6" s="8" t="s">
        <v>378</v>
      </c>
      <c r="E6" s="8"/>
      <c r="F6" s="8"/>
    </row>
    <row r="7" spans="1:6" s="3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31" customFormat="1" ht="39.75" customHeight="1">
      <c r="A8" s="9" t="s">
        <v>769</v>
      </c>
      <c r="B8" s="9"/>
      <c r="C8" s="9"/>
      <c r="D8" s="8">
        <v>7</v>
      </c>
      <c r="E8" s="10" t="s">
        <v>771</v>
      </c>
      <c r="F8" s="8"/>
    </row>
    <row r="9" spans="1:6" s="31" customFormat="1" ht="39.75" customHeight="1">
      <c r="A9" s="9"/>
      <c r="B9" s="9"/>
      <c r="C9" s="9"/>
      <c r="D9" s="8"/>
      <c r="E9" s="10" t="s">
        <v>772</v>
      </c>
      <c r="F9" s="8">
        <v>7</v>
      </c>
    </row>
    <row r="10" spans="1:6" s="31" customFormat="1" ht="39.75" customHeight="1">
      <c r="A10" s="12" t="s">
        <v>538</v>
      </c>
      <c r="B10" s="13" t="s">
        <v>836</v>
      </c>
      <c r="C10" s="13"/>
      <c r="D10" s="13"/>
      <c r="E10" s="13"/>
      <c r="F10" s="13"/>
    </row>
    <row r="11" spans="1:6" s="31" customFormat="1" ht="39.75" customHeight="1">
      <c r="A11" s="12"/>
      <c r="B11" s="13" t="s">
        <v>837</v>
      </c>
      <c r="C11" s="13"/>
      <c r="D11" s="13"/>
      <c r="E11" s="13"/>
      <c r="F11" s="13"/>
    </row>
    <row r="12" spans="1:6" s="31" customFormat="1" ht="39.75" customHeight="1">
      <c r="A12" s="12"/>
      <c r="B12" s="13">
        <v>3</v>
      </c>
      <c r="C12" s="13"/>
      <c r="D12" s="13"/>
      <c r="E12" s="13"/>
      <c r="F12" s="13"/>
    </row>
    <row r="13" spans="1:6" s="3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31" customFormat="1" ht="39.75" customHeight="1">
      <c r="A14" s="12"/>
      <c r="B14" s="9" t="s">
        <v>779</v>
      </c>
      <c r="C14" s="9"/>
      <c r="D14" s="9" t="s">
        <v>546</v>
      </c>
      <c r="E14" s="8" t="s">
        <v>838</v>
      </c>
      <c r="F14" s="8" t="s">
        <v>839</v>
      </c>
    </row>
    <row r="15" spans="1:6" s="31" customFormat="1" ht="39.75" customHeight="1">
      <c r="A15" s="12"/>
      <c r="B15" s="9"/>
      <c r="C15" s="9"/>
      <c r="D15" s="9"/>
      <c r="E15" s="8"/>
      <c r="F15" s="8"/>
    </row>
    <row r="16" spans="1:6" s="31" customFormat="1" ht="39.75" customHeight="1">
      <c r="A16" s="12"/>
      <c r="B16" s="9"/>
      <c r="C16" s="9"/>
      <c r="D16" s="8" t="s">
        <v>551</v>
      </c>
      <c r="E16" s="8" t="s">
        <v>840</v>
      </c>
      <c r="F16" s="22">
        <v>1</v>
      </c>
    </row>
    <row r="17" spans="1:6" s="31" customFormat="1" ht="39.75" customHeight="1">
      <c r="A17" s="12"/>
      <c r="B17" s="9"/>
      <c r="C17" s="9"/>
      <c r="D17" s="8"/>
      <c r="E17" s="8" t="s">
        <v>841</v>
      </c>
      <c r="F17" s="22">
        <v>1</v>
      </c>
    </row>
    <row r="18" spans="1:6" s="31" customFormat="1" ht="39.75" customHeight="1">
      <c r="A18" s="12"/>
      <c r="B18" s="9"/>
      <c r="C18" s="9"/>
      <c r="D18" s="8" t="s">
        <v>560</v>
      </c>
      <c r="E18" s="8" t="s">
        <v>842</v>
      </c>
      <c r="F18" s="8" t="s">
        <v>843</v>
      </c>
    </row>
    <row r="19" spans="1:6" s="31" customFormat="1" ht="39.75" customHeight="1">
      <c r="A19" s="12"/>
      <c r="B19" s="9"/>
      <c r="C19" s="9"/>
      <c r="D19" s="8" t="s">
        <v>557</v>
      </c>
      <c r="E19" s="8" t="s">
        <v>844</v>
      </c>
      <c r="F19" s="8" t="s">
        <v>507</v>
      </c>
    </row>
    <row r="20" spans="1:6" s="31" customFormat="1" ht="39.75" customHeight="1">
      <c r="A20" s="8"/>
      <c r="B20" s="9"/>
      <c r="C20" s="9"/>
      <c r="D20" s="9" t="s">
        <v>791</v>
      </c>
      <c r="E20" s="8" t="s">
        <v>845</v>
      </c>
      <c r="F20" s="8" t="s">
        <v>846</v>
      </c>
    </row>
    <row r="21" spans="1:6" s="31" customFormat="1" ht="51" customHeight="1">
      <c r="A21" s="8"/>
      <c r="B21" s="9"/>
      <c r="C21" s="9"/>
      <c r="D21" s="9"/>
      <c r="E21" s="70"/>
      <c r="F21" s="70"/>
    </row>
    <row r="22" spans="1:6" s="31" customFormat="1" ht="39.75" customHeight="1">
      <c r="A22" s="8"/>
      <c r="B22" s="9" t="s">
        <v>792</v>
      </c>
      <c r="C22" s="9"/>
      <c r="D22" s="9" t="s">
        <v>793</v>
      </c>
      <c r="E22" s="8" t="s">
        <v>847</v>
      </c>
      <c r="F22" s="22">
        <v>0.95</v>
      </c>
    </row>
  </sheetData>
  <sheetProtection/>
  <mergeCells count="19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2:C22"/>
    <mergeCell ref="A10:A12"/>
    <mergeCell ref="A13:A22"/>
    <mergeCell ref="D8:D9"/>
    <mergeCell ref="D14:D15"/>
    <mergeCell ref="D16:D17"/>
    <mergeCell ref="D20:D21"/>
    <mergeCell ref="A8:C9"/>
    <mergeCell ref="B14:C19"/>
    <mergeCell ref="B20:C21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9" sqref="F9"/>
    </sheetView>
  </sheetViews>
  <sheetFormatPr defaultColWidth="10.28125" defaultRowHeight="12.75"/>
  <cols>
    <col min="1" max="1" width="8.8515625" style="31" customWidth="1"/>
    <col min="2" max="3" width="9.7109375" style="31" customWidth="1"/>
    <col min="4" max="4" width="29.00390625" style="31" customWidth="1"/>
    <col min="5" max="5" width="27.8515625" style="31" customWidth="1"/>
    <col min="6" max="6" width="23.7109375" style="31" customWidth="1"/>
    <col min="7" max="7" width="12.140625" style="31" customWidth="1"/>
    <col min="8" max="8" width="32.7109375" style="31" customWidth="1"/>
    <col min="9" max="9" width="29.57421875" style="31" customWidth="1"/>
    <col min="10" max="16384" width="10.28125" style="31" customWidth="1"/>
  </cols>
  <sheetData>
    <row r="1" s="31" customFormat="1" ht="13.5">
      <c r="A1" s="33"/>
    </row>
    <row r="2" spans="1:9" s="32" customFormat="1" ht="39" customHeight="1">
      <c r="A2" s="34" t="s">
        <v>768</v>
      </c>
      <c r="B2" s="34"/>
      <c r="C2" s="34"/>
      <c r="D2" s="34"/>
      <c r="E2" s="34"/>
      <c r="F2" s="34"/>
      <c r="G2" s="35"/>
      <c r="H2" s="35"/>
      <c r="I2" s="35"/>
    </row>
    <row r="3" spans="1:9" s="32" customFormat="1" ht="9.75" customHeight="1">
      <c r="A3" s="36"/>
      <c r="B3" s="36"/>
      <c r="C3" s="36"/>
      <c r="D3" s="36"/>
      <c r="E3" s="36"/>
      <c r="F3" s="36"/>
      <c r="G3" s="35"/>
      <c r="H3" s="35"/>
      <c r="I3" s="35"/>
    </row>
    <row r="4" spans="1:6" s="31" customFormat="1" ht="18" customHeight="1">
      <c r="A4" s="37" t="s">
        <v>529</v>
      </c>
      <c r="B4" s="37"/>
      <c r="C4" s="37"/>
      <c r="D4" s="37"/>
      <c r="E4" s="37"/>
      <c r="F4" s="37"/>
    </row>
    <row r="5" spans="1:6" s="31" customFormat="1" ht="9.75" customHeight="1">
      <c r="A5" s="37"/>
      <c r="B5" s="37"/>
      <c r="C5" s="37"/>
      <c r="D5" s="37"/>
      <c r="E5" s="37"/>
      <c r="F5" s="37"/>
    </row>
    <row r="6" spans="1:6" s="31" customFormat="1" ht="39.75" customHeight="1">
      <c r="A6" s="8" t="s">
        <v>342</v>
      </c>
      <c r="B6" s="8"/>
      <c r="C6" s="8"/>
      <c r="D6" s="8" t="s">
        <v>379</v>
      </c>
      <c r="E6" s="8"/>
      <c r="F6" s="8"/>
    </row>
    <row r="7" spans="1:6" s="3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31" customFormat="1" ht="39.75" customHeight="1">
      <c r="A8" s="9" t="s">
        <v>769</v>
      </c>
      <c r="B8" s="9"/>
      <c r="C8" s="9"/>
      <c r="D8" s="8">
        <v>5</v>
      </c>
      <c r="E8" s="10" t="s">
        <v>771</v>
      </c>
      <c r="F8" s="8"/>
    </row>
    <row r="9" spans="1:6" s="31" customFormat="1" ht="39.75" customHeight="1">
      <c r="A9" s="9"/>
      <c r="B9" s="9"/>
      <c r="C9" s="9"/>
      <c r="D9" s="8"/>
      <c r="E9" s="10" t="s">
        <v>772</v>
      </c>
      <c r="F9" s="8" t="s">
        <v>848</v>
      </c>
    </row>
    <row r="10" spans="1:6" s="31" customFormat="1" ht="39.75" customHeight="1">
      <c r="A10" s="12" t="s">
        <v>538</v>
      </c>
      <c r="B10" s="13" t="s">
        <v>849</v>
      </c>
      <c r="C10" s="13"/>
      <c r="D10" s="13"/>
      <c r="E10" s="13"/>
      <c r="F10" s="13"/>
    </row>
    <row r="11" spans="1:6" s="31" customFormat="1" ht="39.75" customHeight="1">
      <c r="A11" s="12"/>
      <c r="B11" s="13" t="s">
        <v>850</v>
      </c>
      <c r="C11" s="13"/>
      <c r="D11" s="13"/>
      <c r="E11" s="13"/>
      <c r="F11" s="13"/>
    </row>
    <row r="12" spans="1:6" s="31" customFormat="1" ht="39.75" customHeight="1">
      <c r="A12" s="12"/>
      <c r="B12" s="13">
        <v>3</v>
      </c>
      <c r="C12" s="13"/>
      <c r="D12" s="13"/>
      <c r="E12" s="13"/>
      <c r="F12" s="13"/>
    </row>
    <row r="13" spans="1:6" s="3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31" customFormat="1" ht="39.75" customHeight="1">
      <c r="A14" s="12"/>
      <c r="B14" s="9" t="s">
        <v>779</v>
      </c>
      <c r="C14" s="9"/>
      <c r="D14" s="9" t="s">
        <v>546</v>
      </c>
      <c r="E14" s="8" t="s">
        <v>838</v>
      </c>
      <c r="F14" s="8" t="s">
        <v>851</v>
      </c>
    </row>
    <row r="15" spans="1:6" s="31" customFormat="1" ht="39.75" customHeight="1">
      <c r="A15" s="12"/>
      <c r="B15" s="9"/>
      <c r="C15" s="9"/>
      <c r="D15" s="9"/>
      <c r="E15" s="8" t="s">
        <v>852</v>
      </c>
      <c r="F15" s="8" t="s">
        <v>853</v>
      </c>
    </row>
    <row r="16" spans="1:6" s="31" customFormat="1" ht="39.75" customHeight="1">
      <c r="A16" s="12"/>
      <c r="B16" s="9"/>
      <c r="C16" s="9"/>
      <c r="D16" s="8" t="s">
        <v>551</v>
      </c>
      <c r="E16" s="8" t="s">
        <v>840</v>
      </c>
      <c r="F16" s="22">
        <v>1</v>
      </c>
    </row>
    <row r="17" spans="1:6" s="31" customFormat="1" ht="39.75" customHeight="1">
      <c r="A17" s="12"/>
      <c r="B17" s="9"/>
      <c r="C17" s="9"/>
      <c r="D17" s="8"/>
      <c r="E17" s="8" t="s">
        <v>841</v>
      </c>
      <c r="F17" s="22">
        <v>1</v>
      </c>
    </row>
    <row r="18" spans="1:6" s="31" customFormat="1" ht="39.75" customHeight="1">
      <c r="A18" s="12"/>
      <c r="B18" s="9"/>
      <c r="C18" s="9"/>
      <c r="D18" s="8" t="s">
        <v>560</v>
      </c>
      <c r="E18" s="8" t="s">
        <v>842</v>
      </c>
      <c r="F18" s="8" t="s">
        <v>848</v>
      </c>
    </row>
    <row r="19" spans="1:6" s="31" customFormat="1" ht="39.75" customHeight="1">
      <c r="A19" s="12"/>
      <c r="B19" s="9"/>
      <c r="C19" s="9"/>
      <c r="D19" s="8" t="s">
        <v>557</v>
      </c>
      <c r="E19" s="8" t="s">
        <v>854</v>
      </c>
      <c r="F19" s="8" t="s">
        <v>855</v>
      </c>
    </row>
    <row r="20" spans="1:6" s="31" customFormat="1" ht="39.75" customHeight="1">
      <c r="A20" s="8"/>
      <c r="B20" s="9"/>
      <c r="C20" s="9"/>
      <c r="D20" s="9" t="s">
        <v>791</v>
      </c>
      <c r="E20" s="8" t="s">
        <v>845</v>
      </c>
      <c r="F20" s="8" t="s">
        <v>856</v>
      </c>
    </row>
    <row r="21" spans="1:6" s="31" customFormat="1" ht="39.75" customHeight="1">
      <c r="A21" s="8"/>
      <c r="B21" s="9" t="s">
        <v>792</v>
      </c>
      <c r="C21" s="9"/>
      <c r="D21" s="9" t="s">
        <v>793</v>
      </c>
      <c r="E21" s="8" t="s">
        <v>847</v>
      </c>
      <c r="F21" s="22">
        <v>0.95</v>
      </c>
    </row>
  </sheetData>
  <sheetProtection/>
  <mergeCells count="18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0:C20"/>
    <mergeCell ref="B21:C21"/>
    <mergeCell ref="A10:A12"/>
    <mergeCell ref="A13:A21"/>
    <mergeCell ref="D8:D9"/>
    <mergeCell ref="D14:D15"/>
    <mergeCell ref="D16:D17"/>
    <mergeCell ref="A8:C9"/>
    <mergeCell ref="B14:C19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22" sqref="F22"/>
    </sheetView>
  </sheetViews>
  <sheetFormatPr defaultColWidth="10.28125" defaultRowHeight="12.75"/>
  <cols>
    <col min="1" max="1" width="7.57421875" style="56" customWidth="1"/>
    <col min="2" max="2" width="9.8515625" style="56" customWidth="1"/>
    <col min="3" max="3" width="7.421875" style="56" customWidth="1"/>
    <col min="4" max="4" width="26.57421875" style="56" customWidth="1"/>
    <col min="5" max="5" width="34.421875" style="56" customWidth="1"/>
    <col min="6" max="6" width="23.421875" style="56" customWidth="1"/>
    <col min="7" max="7" width="12.140625" style="56" customWidth="1"/>
    <col min="8" max="8" width="32.7109375" style="56" customWidth="1"/>
    <col min="9" max="9" width="29.57421875" style="56" customWidth="1"/>
    <col min="10" max="16384" width="10.28125" style="56" customWidth="1"/>
  </cols>
  <sheetData>
    <row r="1" s="56" customFormat="1" ht="13.5">
      <c r="A1" s="58" t="s">
        <v>857</v>
      </c>
    </row>
    <row r="2" spans="1:9" s="57" customFormat="1" ht="39" customHeight="1">
      <c r="A2" s="59" t="s">
        <v>768</v>
      </c>
      <c r="B2" s="59"/>
      <c r="C2" s="59"/>
      <c r="D2" s="59"/>
      <c r="E2" s="59"/>
      <c r="F2" s="59"/>
      <c r="G2" s="60"/>
      <c r="H2" s="60"/>
      <c r="I2" s="60"/>
    </row>
    <row r="3" spans="1:9" s="57" customFormat="1" ht="9.75" customHeight="1">
      <c r="A3" s="61"/>
      <c r="B3" s="61"/>
      <c r="C3" s="61"/>
      <c r="D3" s="61"/>
      <c r="E3" s="61"/>
      <c r="F3" s="61"/>
      <c r="G3" s="60"/>
      <c r="H3" s="60"/>
      <c r="I3" s="60"/>
    </row>
    <row r="4" spans="1:6" s="56" customFormat="1" ht="18" customHeight="1">
      <c r="A4" s="62" t="s">
        <v>529</v>
      </c>
      <c r="B4" s="62"/>
      <c r="C4" s="62"/>
      <c r="D4" s="62"/>
      <c r="E4" s="62"/>
      <c r="F4" s="62"/>
    </row>
    <row r="5" spans="1:6" s="56" customFormat="1" ht="9.75" customHeight="1">
      <c r="A5" s="62"/>
      <c r="B5" s="62"/>
      <c r="C5" s="62"/>
      <c r="D5" s="62"/>
      <c r="E5" s="62"/>
      <c r="F5" s="62"/>
    </row>
    <row r="6" spans="1:6" s="56" customFormat="1" ht="39.75" customHeight="1">
      <c r="A6" s="63" t="s">
        <v>342</v>
      </c>
      <c r="B6" s="63"/>
      <c r="C6" s="63"/>
      <c r="D6" s="63" t="s">
        <v>380</v>
      </c>
      <c r="E6" s="63"/>
      <c r="F6" s="63"/>
    </row>
    <row r="7" spans="1:9" s="56" customFormat="1" ht="45.75" customHeight="1">
      <c r="A7" s="63" t="s">
        <v>795</v>
      </c>
      <c r="B7" s="63"/>
      <c r="C7" s="63"/>
      <c r="D7" s="8" t="s">
        <v>858</v>
      </c>
      <c r="E7" s="63" t="s">
        <v>807</v>
      </c>
      <c r="F7" s="64"/>
      <c r="G7" s="65"/>
      <c r="H7" s="65"/>
      <c r="I7" s="65"/>
    </row>
    <row r="8" spans="1:9" s="56" customFormat="1" ht="36" customHeight="1">
      <c r="A8" s="66" t="s">
        <v>769</v>
      </c>
      <c r="B8" s="66"/>
      <c r="C8" s="66"/>
      <c r="D8" s="63">
        <v>0.5</v>
      </c>
      <c r="E8" s="64" t="s">
        <v>771</v>
      </c>
      <c r="F8" s="8"/>
      <c r="G8" s="65"/>
      <c r="H8" s="65"/>
      <c r="I8" s="65"/>
    </row>
    <row r="9" spans="1:9" s="56" customFormat="1" ht="36" customHeight="1">
      <c r="A9" s="66"/>
      <c r="B9" s="66"/>
      <c r="C9" s="66"/>
      <c r="D9" s="63"/>
      <c r="E9" s="64" t="s">
        <v>772</v>
      </c>
      <c r="F9" s="64">
        <v>0.5</v>
      </c>
      <c r="G9" s="65"/>
      <c r="H9" s="65"/>
      <c r="I9" s="65"/>
    </row>
    <row r="10" spans="1:9" s="56" customFormat="1" ht="36" customHeight="1">
      <c r="A10" s="67" t="s">
        <v>538</v>
      </c>
      <c r="B10" s="68" t="s">
        <v>859</v>
      </c>
      <c r="C10" s="68"/>
      <c r="D10" s="68"/>
      <c r="E10" s="68"/>
      <c r="F10" s="68"/>
      <c r="G10" s="65"/>
      <c r="H10" s="65"/>
      <c r="I10" s="65"/>
    </row>
    <row r="11" spans="1:9" s="56" customFormat="1" ht="36" customHeight="1">
      <c r="A11" s="67"/>
      <c r="B11" s="68" t="s">
        <v>860</v>
      </c>
      <c r="C11" s="68"/>
      <c r="D11" s="68"/>
      <c r="E11" s="68"/>
      <c r="F11" s="68"/>
      <c r="G11" s="65"/>
      <c r="H11" s="65"/>
      <c r="I11" s="65"/>
    </row>
    <row r="12" spans="1:9" s="56" customFormat="1" ht="36" customHeight="1">
      <c r="A12" s="67"/>
      <c r="B12" s="68">
        <v>3</v>
      </c>
      <c r="C12" s="68"/>
      <c r="D12" s="68"/>
      <c r="E12" s="68"/>
      <c r="F12" s="68"/>
      <c r="G12" s="65"/>
      <c r="H12" s="65"/>
      <c r="I12" s="65"/>
    </row>
    <row r="13" spans="1:9" s="56" customFormat="1" ht="36" customHeight="1">
      <c r="A13" s="67"/>
      <c r="B13" s="68" t="s">
        <v>861</v>
      </c>
      <c r="C13" s="68"/>
      <c r="D13" s="68"/>
      <c r="E13" s="68"/>
      <c r="F13" s="68"/>
      <c r="G13" s="65"/>
      <c r="H13" s="65"/>
      <c r="I13" s="65"/>
    </row>
    <row r="14" spans="1:9" s="56" customFormat="1" ht="36" customHeight="1">
      <c r="A14" s="67" t="s">
        <v>776</v>
      </c>
      <c r="B14" s="66" t="s">
        <v>541</v>
      </c>
      <c r="C14" s="66"/>
      <c r="D14" s="63" t="s">
        <v>542</v>
      </c>
      <c r="E14" s="63" t="s">
        <v>777</v>
      </c>
      <c r="F14" s="66" t="s">
        <v>778</v>
      </c>
      <c r="G14" s="65"/>
      <c r="H14" s="65"/>
      <c r="I14" s="65"/>
    </row>
    <row r="15" spans="1:9" s="56" customFormat="1" ht="36" customHeight="1">
      <c r="A15" s="67"/>
      <c r="B15" s="66" t="s">
        <v>779</v>
      </c>
      <c r="C15" s="66"/>
      <c r="D15" s="66" t="s">
        <v>546</v>
      </c>
      <c r="E15" s="63" t="s">
        <v>862</v>
      </c>
      <c r="F15" s="63" t="s">
        <v>863</v>
      </c>
      <c r="G15" s="65"/>
      <c r="H15" s="65"/>
      <c r="I15" s="65"/>
    </row>
    <row r="16" spans="1:9" s="56" customFormat="1" ht="36" customHeight="1">
      <c r="A16" s="67"/>
      <c r="B16" s="66"/>
      <c r="C16" s="66"/>
      <c r="D16" s="66"/>
      <c r="E16" s="63" t="s">
        <v>864</v>
      </c>
      <c r="F16" s="8" t="s">
        <v>865</v>
      </c>
      <c r="G16" s="65"/>
      <c r="H16" s="65"/>
      <c r="I16" s="65"/>
    </row>
    <row r="17" spans="1:9" s="56" customFormat="1" ht="36" customHeight="1">
      <c r="A17" s="67"/>
      <c r="B17" s="66"/>
      <c r="C17" s="66"/>
      <c r="D17" s="66"/>
      <c r="E17" s="63" t="s">
        <v>866</v>
      </c>
      <c r="F17" s="63" t="s">
        <v>867</v>
      </c>
      <c r="G17" s="65"/>
      <c r="H17" s="65"/>
      <c r="I17" s="65"/>
    </row>
    <row r="18" spans="1:9" s="56" customFormat="1" ht="36" customHeight="1">
      <c r="A18" s="67"/>
      <c r="B18" s="66"/>
      <c r="C18" s="66"/>
      <c r="D18" s="66"/>
      <c r="E18" s="63" t="s">
        <v>868</v>
      </c>
      <c r="F18" s="69">
        <v>1</v>
      </c>
      <c r="G18" s="65"/>
      <c r="H18" s="65"/>
      <c r="I18" s="65"/>
    </row>
    <row r="19" spans="1:9" s="56" customFormat="1" ht="36" customHeight="1">
      <c r="A19" s="67"/>
      <c r="B19" s="66"/>
      <c r="C19" s="66"/>
      <c r="D19" s="63" t="s">
        <v>551</v>
      </c>
      <c r="E19" s="63" t="s">
        <v>869</v>
      </c>
      <c r="F19" s="69">
        <v>1</v>
      </c>
      <c r="G19" s="65"/>
      <c r="H19" s="65"/>
      <c r="I19" s="65"/>
    </row>
    <row r="20" spans="1:9" s="56" customFormat="1" ht="36" customHeight="1">
      <c r="A20" s="67"/>
      <c r="B20" s="66"/>
      <c r="C20" s="66"/>
      <c r="D20" s="63"/>
      <c r="E20" s="63" t="s">
        <v>870</v>
      </c>
      <c r="F20" s="69">
        <v>1</v>
      </c>
      <c r="G20" s="65"/>
      <c r="H20" s="65"/>
      <c r="I20" s="65"/>
    </row>
    <row r="21" spans="1:9" s="56" customFormat="1" ht="36" customHeight="1">
      <c r="A21" s="67"/>
      <c r="B21" s="66"/>
      <c r="C21" s="66"/>
      <c r="D21" s="63" t="s">
        <v>560</v>
      </c>
      <c r="E21" s="63" t="s">
        <v>871</v>
      </c>
      <c r="F21" s="63">
        <v>0.5</v>
      </c>
      <c r="G21" s="65"/>
      <c r="H21" s="65"/>
      <c r="I21" s="65"/>
    </row>
    <row r="22" spans="1:9" s="56" customFormat="1" ht="36" customHeight="1">
      <c r="A22" s="67"/>
      <c r="B22" s="66"/>
      <c r="C22" s="66"/>
      <c r="D22" s="63" t="s">
        <v>557</v>
      </c>
      <c r="E22" s="63" t="s">
        <v>872</v>
      </c>
      <c r="F22" s="69">
        <v>1</v>
      </c>
      <c r="G22" s="65"/>
      <c r="H22" s="65"/>
      <c r="I22" s="65"/>
    </row>
    <row r="23" spans="1:9" s="56" customFormat="1" ht="36" customHeight="1">
      <c r="A23" s="67"/>
      <c r="B23" s="66" t="s">
        <v>788</v>
      </c>
      <c r="C23" s="66"/>
      <c r="D23" s="66" t="s">
        <v>791</v>
      </c>
      <c r="E23" s="63" t="s">
        <v>873</v>
      </c>
      <c r="F23" s="63" t="s">
        <v>874</v>
      </c>
      <c r="G23" s="65"/>
      <c r="H23" s="65"/>
      <c r="I23" s="65"/>
    </row>
    <row r="24" spans="1:9" s="56" customFormat="1" ht="39.75" customHeight="1">
      <c r="A24" s="67"/>
      <c r="B24" s="66" t="s">
        <v>792</v>
      </c>
      <c r="C24" s="66"/>
      <c r="D24" s="66" t="s">
        <v>793</v>
      </c>
      <c r="E24" s="63" t="s">
        <v>875</v>
      </c>
      <c r="F24" s="69">
        <v>0.95</v>
      </c>
      <c r="G24" s="65"/>
      <c r="H24" s="65"/>
      <c r="I24" s="65"/>
    </row>
    <row r="25" spans="7:9" s="56" customFormat="1" ht="13.5">
      <c r="G25" s="65"/>
      <c r="H25" s="65"/>
      <c r="I25" s="65"/>
    </row>
  </sheetData>
  <sheetProtection/>
  <mergeCells count="19">
    <mergeCell ref="A2:F2"/>
    <mergeCell ref="A4:F4"/>
    <mergeCell ref="A6:C6"/>
    <mergeCell ref="D6:F6"/>
    <mergeCell ref="A7:C7"/>
    <mergeCell ref="B10:F10"/>
    <mergeCell ref="B11:F11"/>
    <mergeCell ref="B12:F12"/>
    <mergeCell ref="B13:F13"/>
    <mergeCell ref="B14:C14"/>
    <mergeCell ref="B23:C23"/>
    <mergeCell ref="B24:C24"/>
    <mergeCell ref="A10:A13"/>
    <mergeCell ref="A14:A24"/>
    <mergeCell ref="D8:D9"/>
    <mergeCell ref="D15:D18"/>
    <mergeCell ref="D19:D20"/>
    <mergeCell ref="A8:C9"/>
    <mergeCell ref="B15:C22"/>
  </mergeCells>
  <printOptions/>
  <pageMargins left="0.7" right="0.7" top="0.75" bottom="0.75" header="0.3" footer="0.3"/>
  <pageSetup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9" sqref="F9"/>
    </sheetView>
  </sheetViews>
  <sheetFormatPr defaultColWidth="10.28125" defaultRowHeight="12.75"/>
  <cols>
    <col min="1" max="1" width="8.8515625" style="50" customWidth="1"/>
    <col min="2" max="3" width="9.7109375" style="50" customWidth="1"/>
    <col min="4" max="4" width="29.00390625" style="50" customWidth="1"/>
    <col min="5" max="5" width="27.8515625" style="50" customWidth="1"/>
    <col min="6" max="6" width="23.7109375" style="50" customWidth="1"/>
    <col min="7" max="7" width="12.140625" style="50" customWidth="1"/>
    <col min="8" max="8" width="32.7109375" style="50" customWidth="1"/>
    <col min="9" max="9" width="29.57421875" style="50" customWidth="1"/>
    <col min="10" max="16384" width="10.28125" style="50" customWidth="1"/>
  </cols>
  <sheetData>
    <row r="1" s="50" customFormat="1" ht="13.5">
      <c r="A1" s="52"/>
    </row>
    <row r="2" spans="1:9" s="51" customFormat="1" ht="39" customHeight="1">
      <c r="A2" s="53" t="s">
        <v>768</v>
      </c>
      <c r="B2" s="53"/>
      <c r="C2" s="53"/>
      <c r="D2" s="53"/>
      <c r="E2" s="53"/>
      <c r="F2" s="53"/>
      <c r="G2" s="54"/>
      <c r="H2" s="54"/>
      <c r="I2" s="54"/>
    </row>
    <row r="3" spans="1:9" s="51" customFormat="1" ht="9.75" customHeight="1">
      <c r="A3" s="55"/>
      <c r="B3" s="55"/>
      <c r="C3" s="55"/>
      <c r="D3" s="55"/>
      <c r="E3" s="55"/>
      <c r="F3" s="55"/>
      <c r="G3" s="54"/>
      <c r="H3" s="54"/>
      <c r="I3" s="54"/>
    </row>
    <row r="4" spans="1:6" s="50" customFormat="1" ht="18" customHeight="1">
      <c r="A4" s="37" t="s">
        <v>529</v>
      </c>
      <c r="B4" s="37"/>
      <c r="C4" s="37"/>
      <c r="D4" s="37"/>
      <c r="E4" s="37"/>
      <c r="F4" s="37"/>
    </row>
    <row r="5" spans="1:6" s="50" customFormat="1" ht="9.75" customHeight="1">
      <c r="A5" s="37"/>
      <c r="B5" s="37"/>
      <c r="C5" s="37"/>
      <c r="D5" s="37"/>
      <c r="E5" s="37"/>
      <c r="F5" s="37"/>
    </row>
    <row r="6" spans="1:6" s="50" customFormat="1" ht="39.75" customHeight="1">
      <c r="A6" s="8" t="s">
        <v>342</v>
      </c>
      <c r="B6" s="8"/>
      <c r="C6" s="8"/>
      <c r="D6" s="8" t="s">
        <v>381</v>
      </c>
      <c r="E6" s="8"/>
      <c r="F6" s="8"/>
    </row>
    <row r="7" spans="1:6" s="50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50" customFormat="1" ht="39.75" customHeight="1">
      <c r="A8" s="9" t="s">
        <v>769</v>
      </c>
      <c r="B8" s="9"/>
      <c r="C8" s="9"/>
      <c r="D8" s="8">
        <v>0.5</v>
      </c>
      <c r="E8" s="10" t="s">
        <v>771</v>
      </c>
      <c r="F8" s="8"/>
    </row>
    <row r="9" spans="1:6" s="50" customFormat="1" ht="39.75" customHeight="1">
      <c r="A9" s="9"/>
      <c r="B9" s="9"/>
      <c r="C9" s="9"/>
      <c r="D9" s="8"/>
      <c r="E9" s="10" t="s">
        <v>772</v>
      </c>
      <c r="F9" s="8">
        <v>0.5</v>
      </c>
    </row>
    <row r="10" spans="1:6" s="50" customFormat="1" ht="39.75" customHeight="1">
      <c r="A10" s="12" t="s">
        <v>538</v>
      </c>
      <c r="B10" s="13" t="s">
        <v>876</v>
      </c>
      <c r="C10" s="13"/>
      <c r="D10" s="13"/>
      <c r="E10" s="13"/>
      <c r="F10" s="13"/>
    </row>
    <row r="11" spans="1:6" s="50" customFormat="1" ht="39.75" customHeight="1">
      <c r="A11" s="12"/>
      <c r="B11" s="13">
        <v>2</v>
      </c>
      <c r="C11" s="13"/>
      <c r="D11" s="13"/>
      <c r="E11" s="13"/>
      <c r="F11" s="13"/>
    </row>
    <row r="12" spans="1:6" s="50" customFormat="1" ht="39.75" customHeight="1">
      <c r="A12" s="12"/>
      <c r="B12" s="13">
        <v>3</v>
      </c>
      <c r="C12" s="13"/>
      <c r="D12" s="13"/>
      <c r="E12" s="13"/>
      <c r="F12" s="13"/>
    </row>
    <row r="13" spans="1:6" s="50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50" customFormat="1" ht="39.75" customHeight="1">
      <c r="A14" s="12"/>
      <c r="B14" s="9" t="s">
        <v>779</v>
      </c>
      <c r="C14" s="9"/>
      <c r="D14" s="9" t="s">
        <v>546</v>
      </c>
      <c r="E14" s="9" t="s">
        <v>877</v>
      </c>
      <c r="F14" s="8" t="s">
        <v>878</v>
      </c>
    </row>
    <row r="15" spans="1:6" s="50" customFormat="1" ht="39.75" customHeight="1">
      <c r="A15" s="12"/>
      <c r="B15" s="9"/>
      <c r="C15" s="9"/>
      <c r="D15" s="9"/>
      <c r="E15" s="9"/>
      <c r="F15" s="8"/>
    </row>
    <row r="16" spans="1:6" s="50" customFormat="1" ht="39.75" customHeight="1">
      <c r="A16" s="12"/>
      <c r="B16" s="9"/>
      <c r="C16" s="9"/>
      <c r="D16" s="8" t="s">
        <v>551</v>
      </c>
      <c r="E16" s="9"/>
      <c r="F16" s="8"/>
    </row>
    <row r="17" spans="1:6" s="50" customFormat="1" ht="39.75" customHeight="1">
      <c r="A17" s="12"/>
      <c r="B17" s="9"/>
      <c r="C17" s="9"/>
      <c r="D17" s="8"/>
      <c r="E17" s="9"/>
      <c r="F17" s="8"/>
    </row>
    <row r="18" spans="1:6" s="50" customFormat="1" ht="39.75" customHeight="1">
      <c r="A18" s="12"/>
      <c r="B18" s="9"/>
      <c r="C18" s="9"/>
      <c r="D18" s="8" t="s">
        <v>560</v>
      </c>
      <c r="E18" s="9" t="s">
        <v>879</v>
      </c>
      <c r="F18" s="8">
        <v>50000</v>
      </c>
    </row>
    <row r="19" spans="1:6" s="50" customFormat="1" ht="39.75" customHeight="1">
      <c r="A19" s="12"/>
      <c r="B19" s="9"/>
      <c r="C19" s="9"/>
      <c r="D19" s="8" t="s">
        <v>557</v>
      </c>
      <c r="E19" s="9" t="s">
        <v>880</v>
      </c>
      <c r="F19" s="8" t="s">
        <v>507</v>
      </c>
    </row>
    <row r="20" spans="1:6" s="50" customFormat="1" ht="39.75" customHeight="1">
      <c r="A20" s="12"/>
      <c r="B20" s="9"/>
      <c r="C20" s="9"/>
      <c r="D20" s="8"/>
      <c r="E20" s="9"/>
      <c r="F20" s="8"/>
    </row>
    <row r="21" spans="1:6" s="50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50" customFormat="1" ht="39.75" customHeight="1">
      <c r="A22" s="8"/>
      <c r="B22" s="9"/>
      <c r="C22" s="9"/>
      <c r="D22" s="9" t="s">
        <v>790</v>
      </c>
      <c r="E22" s="9"/>
      <c r="F22" s="8"/>
    </row>
    <row r="23" spans="1:6" s="50" customFormat="1" ht="39.75" customHeight="1">
      <c r="A23" s="8"/>
      <c r="B23" s="9"/>
      <c r="C23" s="9"/>
      <c r="D23" s="9" t="s">
        <v>791</v>
      </c>
      <c r="E23" s="9" t="s">
        <v>881</v>
      </c>
      <c r="F23" s="22">
        <v>0.95</v>
      </c>
    </row>
    <row r="24" spans="1:6" s="50" customFormat="1" ht="51" customHeight="1">
      <c r="A24" s="8"/>
      <c r="B24" s="9"/>
      <c r="C24" s="9"/>
      <c r="D24" s="9"/>
      <c r="E24" s="9"/>
      <c r="F24" s="9"/>
    </row>
    <row r="25" spans="1:6" s="50" customFormat="1" ht="39.75" customHeight="1">
      <c r="A25" s="8"/>
      <c r="B25" s="9" t="s">
        <v>792</v>
      </c>
      <c r="C25" s="9"/>
      <c r="D25" s="9" t="s">
        <v>793</v>
      </c>
      <c r="E25" s="9"/>
      <c r="F25" s="8"/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9" sqref="F9"/>
    </sheetView>
  </sheetViews>
  <sheetFormatPr defaultColWidth="10.28125" defaultRowHeight="12.75"/>
  <cols>
    <col min="1" max="1" width="8.8515625" style="1" customWidth="1"/>
    <col min="2" max="3" width="9.7109375" style="1" customWidth="1"/>
    <col min="4" max="4" width="29.00390625" style="1" customWidth="1"/>
    <col min="5" max="5" width="27.8515625" style="1" customWidth="1"/>
    <col min="6" max="6" width="23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382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0.5</v>
      </c>
      <c r="E8" s="10" t="s">
        <v>771</v>
      </c>
      <c r="F8" s="8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0.5</v>
      </c>
    </row>
    <row r="10" spans="1:6" s="1" customFormat="1" ht="39.75" customHeight="1">
      <c r="A10" s="12" t="s">
        <v>538</v>
      </c>
      <c r="B10" s="13" t="s">
        <v>882</v>
      </c>
      <c r="C10" s="13"/>
      <c r="D10" s="13"/>
      <c r="E10" s="13"/>
      <c r="F10" s="13"/>
    </row>
    <row r="11" spans="1:6" s="1" customFormat="1" ht="39.75" customHeight="1">
      <c r="A11" s="12"/>
      <c r="B11" s="13">
        <v>2</v>
      </c>
      <c r="C11" s="13"/>
      <c r="D11" s="13"/>
      <c r="E11" s="13"/>
      <c r="F11" s="13"/>
    </row>
    <row r="12" spans="1:6" s="1" customFormat="1" ht="39.75" customHeight="1">
      <c r="A12" s="12"/>
      <c r="B12" s="13">
        <v>3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883</v>
      </c>
      <c r="F14" s="8" t="s">
        <v>884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39"/>
      <c r="F16" s="39"/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 t="s">
        <v>885</v>
      </c>
      <c r="F19" s="22">
        <v>1</v>
      </c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886</v>
      </c>
      <c r="F23" s="22">
        <v>1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 t="s">
        <v>887</v>
      </c>
      <c r="F25" s="22">
        <v>0.9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24" sqref="F24"/>
    </sheetView>
  </sheetViews>
  <sheetFormatPr defaultColWidth="10.28125" defaultRowHeight="12.75"/>
  <cols>
    <col min="1" max="1" width="8.8515625" style="50" customWidth="1"/>
    <col min="2" max="3" width="9.7109375" style="50" customWidth="1"/>
    <col min="4" max="4" width="29.00390625" style="50" customWidth="1"/>
    <col min="5" max="5" width="27.8515625" style="50" customWidth="1"/>
    <col min="6" max="6" width="23.7109375" style="50" customWidth="1"/>
    <col min="7" max="7" width="12.140625" style="50" customWidth="1"/>
    <col min="8" max="8" width="32.7109375" style="50" customWidth="1"/>
    <col min="9" max="9" width="29.57421875" style="50" customWidth="1"/>
    <col min="10" max="16384" width="10.28125" style="50" customWidth="1"/>
  </cols>
  <sheetData>
    <row r="1" s="50" customFormat="1" ht="13.5">
      <c r="A1" s="52"/>
    </row>
    <row r="2" spans="1:9" s="51" customFormat="1" ht="39" customHeight="1">
      <c r="A2" s="53" t="s">
        <v>768</v>
      </c>
      <c r="B2" s="53"/>
      <c r="C2" s="53"/>
      <c r="D2" s="53"/>
      <c r="E2" s="53"/>
      <c r="F2" s="53"/>
      <c r="G2" s="54"/>
      <c r="H2" s="54"/>
      <c r="I2" s="54"/>
    </row>
    <row r="3" spans="1:9" s="51" customFormat="1" ht="9.75" customHeight="1">
      <c r="A3" s="55"/>
      <c r="B3" s="55"/>
      <c r="C3" s="55"/>
      <c r="D3" s="55"/>
      <c r="E3" s="55"/>
      <c r="F3" s="55"/>
      <c r="G3" s="54"/>
      <c r="H3" s="54"/>
      <c r="I3" s="54"/>
    </row>
    <row r="4" spans="1:6" s="50" customFormat="1" ht="18" customHeight="1">
      <c r="A4" s="37" t="s">
        <v>529</v>
      </c>
      <c r="B4" s="37"/>
      <c r="C4" s="37"/>
      <c r="D4" s="37"/>
      <c r="E4" s="37"/>
      <c r="F4" s="37"/>
    </row>
    <row r="5" spans="1:6" s="50" customFormat="1" ht="9.75" customHeight="1">
      <c r="A5" s="37"/>
      <c r="B5" s="37"/>
      <c r="C5" s="37"/>
      <c r="D5" s="37"/>
      <c r="E5" s="37"/>
      <c r="F5" s="37"/>
    </row>
    <row r="6" spans="1:6" s="50" customFormat="1" ht="39.75" customHeight="1">
      <c r="A6" s="8" t="s">
        <v>342</v>
      </c>
      <c r="B6" s="8"/>
      <c r="C6" s="8"/>
      <c r="D6" s="8" t="s">
        <v>888</v>
      </c>
      <c r="E6" s="8"/>
      <c r="F6" s="8"/>
    </row>
    <row r="7" spans="1:6" s="50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50" customFormat="1" ht="39.75" customHeight="1">
      <c r="A8" s="9" t="s">
        <v>769</v>
      </c>
      <c r="B8" s="9"/>
      <c r="C8" s="9"/>
      <c r="D8" s="8">
        <v>0.5</v>
      </c>
      <c r="E8" s="10" t="s">
        <v>771</v>
      </c>
      <c r="F8" s="8"/>
    </row>
    <row r="9" spans="1:6" s="50" customFormat="1" ht="39.75" customHeight="1">
      <c r="A9" s="9"/>
      <c r="B9" s="9"/>
      <c r="C9" s="9"/>
      <c r="D9" s="8"/>
      <c r="E9" s="10" t="s">
        <v>772</v>
      </c>
      <c r="F9" s="8">
        <v>0.5</v>
      </c>
    </row>
    <row r="10" spans="1:6" s="50" customFormat="1" ht="39.75" customHeight="1">
      <c r="A10" s="12" t="s">
        <v>538</v>
      </c>
      <c r="B10" s="13" t="s">
        <v>889</v>
      </c>
      <c r="C10" s="13"/>
      <c r="D10" s="13"/>
      <c r="E10" s="13"/>
      <c r="F10" s="13"/>
    </row>
    <row r="11" spans="1:6" s="50" customFormat="1" ht="39.75" customHeight="1">
      <c r="A11" s="12"/>
      <c r="B11" s="13">
        <v>2</v>
      </c>
      <c r="C11" s="13"/>
      <c r="D11" s="13"/>
      <c r="E11" s="13"/>
      <c r="F11" s="13"/>
    </row>
    <row r="12" spans="1:6" s="50" customFormat="1" ht="39.75" customHeight="1">
      <c r="A12" s="12"/>
      <c r="B12" s="13">
        <v>3</v>
      </c>
      <c r="C12" s="13"/>
      <c r="D12" s="13"/>
      <c r="E12" s="13"/>
      <c r="F12" s="13"/>
    </row>
    <row r="13" spans="1:6" s="50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50" customFormat="1" ht="39.75" customHeight="1">
      <c r="A14" s="12"/>
      <c r="B14" s="9" t="s">
        <v>779</v>
      </c>
      <c r="C14" s="9"/>
      <c r="D14" s="9" t="s">
        <v>546</v>
      </c>
      <c r="E14" s="9" t="s">
        <v>877</v>
      </c>
      <c r="F14" s="8" t="s">
        <v>878</v>
      </c>
    </row>
    <row r="15" spans="1:6" s="50" customFormat="1" ht="39.75" customHeight="1">
      <c r="A15" s="12"/>
      <c r="B15" s="9"/>
      <c r="C15" s="9"/>
      <c r="D15" s="9"/>
      <c r="E15" s="9"/>
      <c r="F15" s="8"/>
    </row>
    <row r="16" spans="1:6" s="50" customFormat="1" ht="39.75" customHeight="1">
      <c r="A16" s="12"/>
      <c r="B16" s="9"/>
      <c r="C16" s="9"/>
      <c r="D16" s="8" t="s">
        <v>551</v>
      </c>
      <c r="E16" s="9"/>
      <c r="F16" s="8"/>
    </row>
    <row r="17" spans="1:6" s="50" customFormat="1" ht="39.75" customHeight="1">
      <c r="A17" s="12"/>
      <c r="B17" s="9"/>
      <c r="C17" s="9"/>
      <c r="D17" s="8"/>
      <c r="E17" s="9"/>
      <c r="F17" s="8"/>
    </row>
    <row r="18" spans="1:6" s="50" customFormat="1" ht="39.75" customHeight="1">
      <c r="A18" s="12"/>
      <c r="B18" s="9"/>
      <c r="C18" s="9"/>
      <c r="D18" s="8" t="s">
        <v>560</v>
      </c>
      <c r="E18" s="9" t="s">
        <v>879</v>
      </c>
      <c r="F18" s="8">
        <v>5000</v>
      </c>
    </row>
    <row r="19" spans="1:6" s="50" customFormat="1" ht="39.75" customHeight="1">
      <c r="A19" s="12"/>
      <c r="B19" s="9"/>
      <c r="C19" s="9"/>
      <c r="D19" s="8" t="s">
        <v>557</v>
      </c>
      <c r="E19" s="9" t="s">
        <v>880</v>
      </c>
      <c r="F19" s="8" t="s">
        <v>507</v>
      </c>
    </row>
    <row r="20" spans="1:6" s="50" customFormat="1" ht="39.75" customHeight="1">
      <c r="A20" s="12"/>
      <c r="B20" s="9"/>
      <c r="C20" s="9"/>
      <c r="D20" s="8"/>
      <c r="E20" s="9"/>
      <c r="F20" s="8"/>
    </row>
    <row r="21" spans="1:6" s="50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50" customFormat="1" ht="39.75" customHeight="1">
      <c r="A22" s="8"/>
      <c r="B22" s="9"/>
      <c r="C22" s="9"/>
      <c r="D22" s="9" t="s">
        <v>790</v>
      </c>
      <c r="E22" s="9"/>
      <c r="F22" s="8"/>
    </row>
    <row r="23" spans="1:6" s="50" customFormat="1" ht="39.75" customHeight="1">
      <c r="A23" s="8"/>
      <c r="B23" s="9"/>
      <c r="C23" s="9"/>
      <c r="D23" s="9" t="s">
        <v>791</v>
      </c>
      <c r="E23" s="9" t="s">
        <v>881</v>
      </c>
      <c r="F23" s="22">
        <v>0.95</v>
      </c>
    </row>
    <row r="24" spans="1:6" s="50" customFormat="1" ht="51" customHeight="1">
      <c r="A24" s="8"/>
      <c r="B24" s="9"/>
      <c r="C24" s="9"/>
      <c r="D24" s="9"/>
      <c r="E24" s="9"/>
      <c r="F24" s="9"/>
    </row>
    <row r="25" spans="1:6" s="50" customFormat="1" ht="39.75" customHeight="1">
      <c r="A25" s="8"/>
      <c r="B25" s="9" t="s">
        <v>792</v>
      </c>
      <c r="C25" s="9"/>
      <c r="D25" s="9" t="s">
        <v>793</v>
      </c>
      <c r="E25" s="9"/>
      <c r="F25" s="8"/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7" sqref="F7"/>
    </sheetView>
  </sheetViews>
  <sheetFormatPr defaultColWidth="10.28125" defaultRowHeight="12.75"/>
  <cols>
    <col min="1" max="1" width="8.8515625" style="1" customWidth="1"/>
    <col min="2" max="3" width="9.7109375" style="1" customWidth="1"/>
    <col min="4" max="4" width="29.00390625" style="1" customWidth="1"/>
    <col min="5" max="5" width="27.8515625" style="1" customWidth="1"/>
    <col min="6" max="6" width="23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384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50</v>
      </c>
      <c r="E8" s="10" t="s">
        <v>771</v>
      </c>
      <c r="F8" s="8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50</v>
      </c>
    </row>
    <row r="10" spans="1:6" s="1" customFormat="1" ht="39.75" customHeight="1">
      <c r="A10" s="12" t="s">
        <v>538</v>
      </c>
      <c r="B10" s="13" t="s">
        <v>890</v>
      </c>
      <c r="C10" s="13"/>
      <c r="D10" s="13"/>
      <c r="E10" s="13"/>
      <c r="F10" s="13"/>
    </row>
    <row r="11" spans="1:6" s="1" customFormat="1" ht="39.75" customHeight="1">
      <c r="A11" s="12"/>
      <c r="B11" s="13" t="s">
        <v>891</v>
      </c>
      <c r="C11" s="13"/>
      <c r="D11" s="13"/>
      <c r="E11" s="13"/>
      <c r="F11" s="13"/>
    </row>
    <row r="12" spans="1:6" s="1" customFormat="1" ht="39.75" customHeight="1">
      <c r="A12" s="12"/>
      <c r="B12" s="13" t="s">
        <v>892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893</v>
      </c>
      <c r="F14" s="8" t="s">
        <v>894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 t="s">
        <v>895</v>
      </c>
      <c r="F16" s="22">
        <v>1</v>
      </c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8"/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896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 t="s">
        <v>897</v>
      </c>
      <c r="F25" s="22">
        <v>0.9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1" sqref="B11:F11"/>
    </sheetView>
  </sheetViews>
  <sheetFormatPr defaultColWidth="10.28125" defaultRowHeight="12.75"/>
  <cols>
    <col min="1" max="1" width="8.8515625" style="1" customWidth="1"/>
    <col min="2" max="3" width="9.7109375" style="1" customWidth="1"/>
    <col min="4" max="4" width="29.00390625" style="1" customWidth="1"/>
    <col min="5" max="5" width="27.8515625" style="1" customWidth="1"/>
    <col min="6" max="6" width="23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385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10</v>
      </c>
      <c r="E8" s="10" t="s">
        <v>771</v>
      </c>
      <c r="F8" s="8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10</v>
      </c>
    </row>
    <row r="10" spans="1:6" s="1" customFormat="1" ht="39.75" customHeight="1">
      <c r="A10" s="12" t="s">
        <v>538</v>
      </c>
      <c r="B10" s="13" t="s">
        <v>898</v>
      </c>
      <c r="C10" s="13"/>
      <c r="D10" s="13"/>
      <c r="E10" s="13"/>
      <c r="F10" s="13"/>
    </row>
    <row r="11" spans="1:6" s="1" customFormat="1" ht="39.75" customHeight="1">
      <c r="A11" s="12"/>
      <c r="B11" s="13">
        <v>2</v>
      </c>
      <c r="C11" s="13"/>
      <c r="D11" s="13"/>
      <c r="E11" s="13"/>
      <c r="F11" s="13"/>
    </row>
    <row r="12" spans="1:6" s="1" customFormat="1" ht="39.75" customHeight="1">
      <c r="A12" s="12"/>
      <c r="B12" s="13">
        <v>3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899</v>
      </c>
      <c r="F14" s="8"/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 t="s">
        <v>900</v>
      </c>
      <c r="F16" s="22">
        <v>0.9</v>
      </c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8"/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896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 t="s">
        <v>897</v>
      </c>
      <c r="F25" s="22">
        <v>0.9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1" sqref="B11:F11"/>
    </sheetView>
  </sheetViews>
  <sheetFormatPr defaultColWidth="10.28125" defaultRowHeight="12.75"/>
  <cols>
    <col min="1" max="1" width="8.8515625" style="1" customWidth="1"/>
    <col min="2" max="3" width="9.7109375" style="1" customWidth="1"/>
    <col min="4" max="4" width="29.00390625" style="1" customWidth="1"/>
    <col min="5" max="5" width="27.8515625" style="1" customWidth="1"/>
    <col min="6" max="6" width="23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386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12</v>
      </c>
      <c r="E8" s="10" t="s">
        <v>771</v>
      </c>
      <c r="F8" s="49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12</v>
      </c>
    </row>
    <row r="10" spans="1:6" s="1" customFormat="1" ht="39.75" customHeight="1">
      <c r="A10" s="12" t="s">
        <v>538</v>
      </c>
      <c r="B10" s="13" t="s">
        <v>901</v>
      </c>
      <c r="C10" s="13"/>
      <c r="D10" s="13"/>
      <c r="E10" s="13"/>
      <c r="F10" s="13"/>
    </row>
    <row r="11" spans="1:6" s="1" customFormat="1" ht="39.75" customHeight="1">
      <c r="A11" s="12"/>
      <c r="B11" s="13">
        <v>2</v>
      </c>
      <c r="C11" s="13"/>
      <c r="D11" s="13"/>
      <c r="E11" s="13"/>
      <c r="F11" s="13"/>
    </row>
    <row r="12" spans="1:6" s="1" customFormat="1" ht="39.75" customHeight="1">
      <c r="A12" s="12"/>
      <c r="B12" s="13">
        <v>3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902</v>
      </c>
      <c r="F14" s="8" t="s">
        <v>903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/>
      <c r="F16" s="22"/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8"/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904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 t="s">
        <v>905</v>
      </c>
      <c r="F24" s="38">
        <v>0.9</v>
      </c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 t="s">
        <v>897</v>
      </c>
      <c r="F25" s="22">
        <v>0.9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8.57421875" style="79" customWidth="1"/>
    <col min="2" max="2" width="34.421875" style="234" customWidth="1"/>
    <col min="3" max="3" width="46.28125" style="234" customWidth="1"/>
    <col min="4" max="4" width="57.140625" style="234" customWidth="1"/>
    <col min="5" max="5" width="19.28125" style="79" customWidth="1"/>
    <col min="6" max="6" width="15.140625" style="79" customWidth="1"/>
    <col min="7" max="7" width="16.7109375" style="79" customWidth="1"/>
    <col min="8" max="8" width="15.57421875" style="79" customWidth="1"/>
    <col min="9" max="9" width="17.140625" style="79" customWidth="1"/>
    <col min="10" max="10" width="13.57421875" style="79" customWidth="1"/>
    <col min="11" max="11" width="9.140625" style="79" customWidth="1"/>
  </cols>
  <sheetData>
    <row r="1" spans="1:10" s="79" customFormat="1" ht="15" customHeight="1">
      <c r="A1" s="95" t="s">
        <v>235</v>
      </c>
      <c r="B1" s="212"/>
      <c r="C1" s="212"/>
      <c r="D1" s="212"/>
      <c r="E1" s="95"/>
      <c r="F1" s="95"/>
      <c r="G1" s="95"/>
      <c r="H1" s="95"/>
      <c r="I1" s="95"/>
      <c r="J1" s="95"/>
    </row>
    <row r="2" spans="1:10" s="79" customFormat="1" ht="18.75" customHeight="1">
      <c r="A2" s="184" t="s">
        <v>236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79" customFormat="1" ht="15" customHeight="1">
      <c r="A3" s="185" t="s">
        <v>2</v>
      </c>
      <c r="B3" s="235"/>
      <c r="C3" s="235"/>
      <c r="D3" s="235"/>
      <c r="E3" s="185"/>
      <c r="F3" s="185"/>
      <c r="G3" s="185"/>
      <c r="H3" s="185"/>
      <c r="I3" s="185"/>
      <c r="J3" s="185"/>
    </row>
    <row r="4" spans="1:10" s="79" customFormat="1" ht="26.25" customHeight="1">
      <c r="A4" s="108" t="s">
        <v>52</v>
      </c>
      <c r="B4" s="108" t="s">
        <v>237</v>
      </c>
      <c r="C4" s="108"/>
      <c r="D4" s="108"/>
      <c r="E4" s="108" t="s">
        <v>53</v>
      </c>
      <c r="F4" s="108" t="s">
        <v>91</v>
      </c>
      <c r="G4" s="108"/>
      <c r="H4" s="108"/>
      <c r="I4" s="108" t="s">
        <v>92</v>
      </c>
      <c r="J4" s="108"/>
    </row>
    <row r="5" spans="1:10" s="79" customFormat="1" ht="45" customHeight="1">
      <c r="A5" s="108" t="s">
        <v>64</v>
      </c>
      <c r="B5" s="108" t="s">
        <v>88</v>
      </c>
      <c r="C5" s="108" t="s">
        <v>89</v>
      </c>
      <c r="D5" s="108" t="s">
        <v>90</v>
      </c>
      <c r="E5" s="108" t="s">
        <v>53</v>
      </c>
      <c r="F5" s="108" t="s">
        <v>238</v>
      </c>
      <c r="G5" s="108" t="s">
        <v>239</v>
      </c>
      <c r="H5" s="108" t="s">
        <v>240</v>
      </c>
      <c r="I5" s="108" t="s">
        <v>238</v>
      </c>
      <c r="J5" s="108" t="s">
        <v>241</v>
      </c>
    </row>
    <row r="6" spans="1:10" s="105" customFormat="1" ht="30" customHeight="1">
      <c r="A6" s="236" t="s">
        <v>53</v>
      </c>
      <c r="B6" s="236"/>
      <c r="C6" s="236"/>
      <c r="D6" s="236"/>
      <c r="E6" s="237">
        <f>F6+I6</f>
        <v>62155858.55</v>
      </c>
      <c r="F6" s="237">
        <f>SUM(F7:F13)</f>
        <v>28913197.689999994</v>
      </c>
      <c r="G6" s="237">
        <f>SUM(G7:G13)</f>
        <v>24700754.669999998</v>
      </c>
      <c r="H6" s="237">
        <f>SUM(H7:H13)</f>
        <v>4212443.02</v>
      </c>
      <c r="I6" s="237">
        <f>SUM(I14:I106)</f>
        <v>33242660.86</v>
      </c>
      <c r="J6" s="100"/>
    </row>
    <row r="7" spans="1:10" ht="12.75" customHeight="1">
      <c r="A7" s="124" t="s">
        <v>71</v>
      </c>
      <c r="B7" s="238" t="s">
        <v>94</v>
      </c>
      <c r="C7" s="238" t="s">
        <v>95</v>
      </c>
      <c r="D7" s="238" t="s">
        <v>242</v>
      </c>
      <c r="E7" s="237">
        <f>F7+I7</f>
        <v>11275820.44</v>
      </c>
      <c r="F7" s="237">
        <f>G7+H7</f>
        <v>11275820.44</v>
      </c>
      <c r="G7" s="237">
        <v>9403483.44</v>
      </c>
      <c r="H7" s="237">
        <v>1872337</v>
      </c>
      <c r="I7" s="237"/>
      <c r="J7" s="127"/>
    </row>
    <row r="8" spans="1:10" ht="12.75" customHeight="1">
      <c r="A8" s="124" t="s">
        <v>71</v>
      </c>
      <c r="B8" s="238" t="s">
        <v>94</v>
      </c>
      <c r="C8" s="238" t="s">
        <v>95</v>
      </c>
      <c r="D8" s="238" t="s">
        <v>97</v>
      </c>
      <c r="E8" s="237">
        <f>F8+I8</f>
        <v>10485963.829999998</v>
      </c>
      <c r="F8" s="237">
        <f aca="true" t="shared" si="0" ref="F8:F13">G8+H8</f>
        <v>10485963.829999998</v>
      </c>
      <c r="G8" s="237">
        <v>9126105.2</v>
      </c>
      <c r="H8" s="237">
        <v>1359858.63</v>
      </c>
      <c r="I8" s="237"/>
      <c r="J8" s="127"/>
    </row>
    <row r="9" spans="1:10" ht="12.75" customHeight="1">
      <c r="A9" s="124" t="s">
        <v>71</v>
      </c>
      <c r="B9" s="238" t="s">
        <v>103</v>
      </c>
      <c r="C9" s="238" t="s">
        <v>104</v>
      </c>
      <c r="D9" s="238" t="s">
        <v>106</v>
      </c>
      <c r="E9" s="237">
        <f>F9+I9</f>
        <v>3161254.9899999998</v>
      </c>
      <c r="F9" s="237">
        <f t="shared" si="0"/>
        <v>3161254.9899999998</v>
      </c>
      <c r="G9" s="237">
        <v>2641598.82</v>
      </c>
      <c r="H9" s="237">
        <v>519656.17</v>
      </c>
      <c r="I9" s="237"/>
      <c r="J9" s="127"/>
    </row>
    <row r="10" spans="1:10" ht="12.75" customHeight="1">
      <c r="A10" s="124" t="s">
        <v>71</v>
      </c>
      <c r="B10" s="238" t="s">
        <v>103</v>
      </c>
      <c r="C10" s="238" t="s">
        <v>104</v>
      </c>
      <c r="D10" s="238" t="s">
        <v>105</v>
      </c>
      <c r="E10" s="237">
        <f aca="true" t="shared" si="1" ref="E8:E15">F10+I10</f>
        <v>2390340.87</v>
      </c>
      <c r="F10" s="237">
        <f t="shared" si="0"/>
        <v>2390340.87</v>
      </c>
      <c r="G10" s="237">
        <v>1929749.65</v>
      </c>
      <c r="H10" s="237">
        <v>460591.22</v>
      </c>
      <c r="I10" s="237"/>
      <c r="J10" s="127"/>
    </row>
    <row r="11" spans="1:10" ht="12.75" customHeight="1">
      <c r="A11" s="124" t="s">
        <v>71</v>
      </c>
      <c r="B11" s="238" t="s">
        <v>98</v>
      </c>
      <c r="C11" s="238" t="s">
        <v>99</v>
      </c>
      <c r="D11" s="238" t="s">
        <v>100</v>
      </c>
      <c r="E11" s="237">
        <f t="shared" si="1"/>
        <v>626395.44</v>
      </c>
      <c r="F11" s="237">
        <f t="shared" si="0"/>
        <v>626395.44</v>
      </c>
      <c r="G11" s="237">
        <v>626395.44</v>
      </c>
      <c r="H11" s="237"/>
      <c r="I11" s="237"/>
      <c r="J11" s="127"/>
    </row>
    <row r="12" spans="1:10" ht="12.75" customHeight="1">
      <c r="A12" s="124" t="s">
        <v>71</v>
      </c>
      <c r="B12" s="238" t="s">
        <v>98</v>
      </c>
      <c r="C12" s="238" t="s">
        <v>99</v>
      </c>
      <c r="D12" s="238" t="s">
        <v>101</v>
      </c>
      <c r="E12" s="237">
        <f t="shared" si="1"/>
        <v>553751.88</v>
      </c>
      <c r="F12" s="237">
        <f t="shared" si="0"/>
        <v>553751.88</v>
      </c>
      <c r="G12" s="237">
        <v>553751.88</v>
      </c>
      <c r="H12" s="237"/>
      <c r="I12" s="237"/>
      <c r="J12" s="127"/>
    </row>
    <row r="13" spans="1:10" ht="12.75" customHeight="1">
      <c r="A13" s="124" t="s">
        <v>71</v>
      </c>
      <c r="B13" s="238" t="s">
        <v>98</v>
      </c>
      <c r="C13" s="238" t="s">
        <v>99</v>
      </c>
      <c r="D13" s="238" t="s">
        <v>102</v>
      </c>
      <c r="E13" s="237">
        <f t="shared" si="1"/>
        <v>419670.24</v>
      </c>
      <c r="F13" s="237">
        <f t="shared" si="0"/>
        <v>419670.24</v>
      </c>
      <c r="G13" s="237">
        <v>419670.24</v>
      </c>
      <c r="H13" s="237"/>
      <c r="I13" s="237"/>
      <c r="J13" s="127"/>
    </row>
    <row r="14" spans="1:10" ht="12.75" customHeight="1">
      <c r="A14" s="124" t="s">
        <v>71</v>
      </c>
      <c r="B14" s="239" t="s">
        <v>94</v>
      </c>
      <c r="C14" s="239" t="s">
        <v>95</v>
      </c>
      <c r="D14" s="239" t="s">
        <v>107</v>
      </c>
      <c r="E14" s="237">
        <f t="shared" si="1"/>
        <v>1200000</v>
      </c>
      <c r="F14" s="237"/>
      <c r="G14" s="237"/>
      <c r="H14" s="237"/>
      <c r="I14" s="237">
        <v>1200000</v>
      </c>
      <c r="J14" s="127"/>
    </row>
    <row r="15" spans="1:10" ht="12.75" customHeight="1">
      <c r="A15" s="124" t="s">
        <v>71</v>
      </c>
      <c r="B15" s="239" t="s">
        <v>94</v>
      </c>
      <c r="C15" s="239" t="s">
        <v>108</v>
      </c>
      <c r="D15" s="239" t="s">
        <v>109</v>
      </c>
      <c r="E15" s="237">
        <f t="shared" si="1"/>
        <v>5000</v>
      </c>
      <c r="F15" s="237"/>
      <c r="G15" s="237"/>
      <c r="H15" s="237"/>
      <c r="I15" s="237">
        <v>5000</v>
      </c>
      <c r="J15" s="127"/>
    </row>
    <row r="16" spans="1:10" ht="12.75" customHeight="1">
      <c r="A16" s="124" t="s">
        <v>71</v>
      </c>
      <c r="B16" s="239" t="s">
        <v>94</v>
      </c>
      <c r="C16" s="239" t="s">
        <v>110</v>
      </c>
      <c r="D16" s="239" t="s">
        <v>111</v>
      </c>
      <c r="E16" s="237">
        <f aca="true" t="shared" si="2" ref="E16:E47">F16+I16</f>
        <v>170000</v>
      </c>
      <c r="F16" s="237"/>
      <c r="G16" s="237"/>
      <c r="H16" s="237"/>
      <c r="I16" s="237">
        <v>170000</v>
      </c>
      <c r="J16" s="127"/>
    </row>
    <row r="17" spans="1:10" ht="12.75" customHeight="1">
      <c r="A17" s="124" t="s">
        <v>71</v>
      </c>
      <c r="B17" s="239" t="s">
        <v>94</v>
      </c>
      <c r="C17" s="239" t="s">
        <v>95</v>
      </c>
      <c r="D17" s="239" t="s">
        <v>97</v>
      </c>
      <c r="E17" s="237">
        <f t="shared" si="2"/>
        <v>470000</v>
      </c>
      <c r="F17" s="237"/>
      <c r="G17" s="237"/>
      <c r="H17" s="237"/>
      <c r="I17" s="237">
        <v>470000</v>
      </c>
      <c r="J17" s="127"/>
    </row>
    <row r="18" spans="1:10" ht="12.75" customHeight="1">
      <c r="A18" s="124" t="s">
        <v>71</v>
      </c>
      <c r="B18" s="239" t="s">
        <v>94</v>
      </c>
      <c r="C18" s="239" t="s">
        <v>95</v>
      </c>
      <c r="D18" s="239" t="s">
        <v>97</v>
      </c>
      <c r="E18" s="237">
        <f t="shared" si="2"/>
        <v>2511372.1</v>
      </c>
      <c r="F18" s="237"/>
      <c r="G18" s="237"/>
      <c r="H18" s="237"/>
      <c r="I18" s="237">
        <v>2511372.1</v>
      </c>
      <c r="J18" s="127"/>
    </row>
    <row r="19" spans="1:10" ht="12.75" customHeight="1">
      <c r="A19" s="124" t="s">
        <v>71</v>
      </c>
      <c r="B19" s="239" t="s">
        <v>112</v>
      </c>
      <c r="C19" s="239" t="s">
        <v>113</v>
      </c>
      <c r="D19" s="239" t="s">
        <v>114</v>
      </c>
      <c r="E19" s="237">
        <f t="shared" si="2"/>
        <v>2000000</v>
      </c>
      <c r="F19" s="237"/>
      <c r="G19" s="237"/>
      <c r="H19" s="237"/>
      <c r="I19" s="237">
        <v>2000000</v>
      </c>
      <c r="J19" s="127"/>
    </row>
    <row r="20" spans="1:10" ht="12.75" customHeight="1">
      <c r="A20" s="124" t="s">
        <v>71</v>
      </c>
      <c r="B20" s="239" t="s">
        <v>94</v>
      </c>
      <c r="C20" s="239" t="s">
        <v>96</v>
      </c>
      <c r="D20" s="239" t="s">
        <v>115</v>
      </c>
      <c r="E20" s="237">
        <f t="shared" si="2"/>
        <v>200000</v>
      </c>
      <c r="F20" s="237"/>
      <c r="G20" s="237"/>
      <c r="H20" s="237"/>
      <c r="I20" s="237">
        <v>200000</v>
      </c>
      <c r="J20" s="127"/>
    </row>
    <row r="21" spans="1:10" ht="12.75" customHeight="1">
      <c r="A21" s="124" t="s">
        <v>71</v>
      </c>
      <c r="B21" s="239" t="s">
        <v>94</v>
      </c>
      <c r="C21" s="239" t="s">
        <v>108</v>
      </c>
      <c r="D21" s="239" t="s">
        <v>109</v>
      </c>
      <c r="E21" s="237">
        <f t="shared" si="2"/>
        <v>5000</v>
      </c>
      <c r="F21" s="237"/>
      <c r="G21" s="237"/>
      <c r="H21" s="237"/>
      <c r="I21" s="237">
        <v>5000</v>
      </c>
      <c r="J21" s="127"/>
    </row>
    <row r="22" spans="1:10" ht="12.75" customHeight="1">
      <c r="A22" s="124" t="s">
        <v>71</v>
      </c>
      <c r="B22" s="156" t="s">
        <v>94</v>
      </c>
      <c r="C22" s="156" t="s">
        <v>116</v>
      </c>
      <c r="D22" s="156" t="s">
        <v>117</v>
      </c>
      <c r="E22" s="237">
        <f t="shared" si="2"/>
        <v>5000</v>
      </c>
      <c r="F22" s="237"/>
      <c r="G22" s="237"/>
      <c r="H22" s="237"/>
      <c r="I22" s="237">
        <v>5000</v>
      </c>
      <c r="J22" s="127"/>
    </row>
    <row r="23" spans="1:10" ht="12.75" customHeight="1">
      <c r="A23" s="124" t="s">
        <v>71</v>
      </c>
      <c r="B23" s="240" t="s">
        <v>103</v>
      </c>
      <c r="C23" s="240" t="s">
        <v>118</v>
      </c>
      <c r="D23" s="240" t="s">
        <v>119</v>
      </c>
      <c r="E23" s="237">
        <f t="shared" si="2"/>
        <v>500000</v>
      </c>
      <c r="F23" s="237"/>
      <c r="G23" s="237"/>
      <c r="H23" s="237"/>
      <c r="I23" s="237">
        <v>500000</v>
      </c>
      <c r="J23" s="127"/>
    </row>
    <row r="24" spans="1:10" ht="12.75" customHeight="1">
      <c r="A24" s="124" t="s">
        <v>71</v>
      </c>
      <c r="B24" s="240" t="s">
        <v>103</v>
      </c>
      <c r="C24" s="240" t="s">
        <v>120</v>
      </c>
      <c r="D24" s="240" t="s">
        <v>121</v>
      </c>
      <c r="E24" s="237">
        <f t="shared" si="2"/>
        <v>200000</v>
      </c>
      <c r="F24" s="237"/>
      <c r="G24" s="237"/>
      <c r="H24" s="237"/>
      <c r="I24" s="237">
        <v>200000</v>
      </c>
      <c r="J24" s="127"/>
    </row>
    <row r="25" spans="1:10" ht="12.75" customHeight="1">
      <c r="A25" s="124" t="s">
        <v>71</v>
      </c>
      <c r="B25" s="240" t="s">
        <v>122</v>
      </c>
      <c r="C25" s="240" t="s">
        <v>123</v>
      </c>
      <c r="D25" s="240" t="s">
        <v>124</v>
      </c>
      <c r="E25" s="237">
        <f t="shared" si="2"/>
        <v>400000</v>
      </c>
      <c r="F25" s="237"/>
      <c r="G25" s="237"/>
      <c r="H25" s="237"/>
      <c r="I25" s="237">
        <v>400000</v>
      </c>
      <c r="J25" s="127"/>
    </row>
    <row r="26" spans="1:10" ht="12.75" customHeight="1">
      <c r="A26" s="124" t="s">
        <v>71</v>
      </c>
      <c r="B26" s="240" t="s">
        <v>125</v>
      </c>
      <c r="C26" s="240" t="s">
        <v>126</v>
      </c>
      <c r="D26" s="240" t="s">
        <v>127</v>
      </c>
      <c r="E26" s="237">
        <f t="shared" si="2"/>
        <v>100000</v>
      </c>
      <c r="F26" s="237"/>
      <c r="G26" s="237"/>
      <c r="H26" s="237"/>
      <c r="I26" s="237">
        <v>100000</v>
      </c>
      <c r="J26" s="127"/>
    </row>
    <row r="27" spans="1:10" ht="12.75" customHeight="1">
      <c r="A27" s="124" t="s">
        <v>71</v>
      </c>
      <c r="B27" s="240" t="s">
        <v>128</v>
      </c>
      <c r="C27" s="240" t="s">
        <v>129</v>
      </c>
      <c r="D27" s="240" t="s">
        <v>130</v>
      </c>
      <c r="E27" s="237">
        <f t="shared" si="2"/>
        <v>110000</v>
      </c>
      <c r="F27" s="237"/>
      <c r="G27" s="237"/>
      <c r="H27" s="237"/>
      <c r="I27" s="237">
        <v>110000</v>
      </c>
      <c r="J27" s="127"/>
    </row>
    <row r="28" spans="1:10" ht="12.75" customHeight="1">
      <c r="A28" s="124" t="s">
        <v>71</v>
      </c>
      <c r="B28" s="240" t="s">
        <v>128</v>
      </c>
      <c r="C28" s="240" t="s">
        <v>129</v>
      </c>
      <c r="D28" s="240" t="s">
        <v>131</v>
      </c>
      <c r="E28" s="237">
        <f t="shared" si="2"/>
        <v>60000</v>
      </c>
      <c r="F28" s="237"/>
      <c r="G28" s="237"/>
      <c r="H28" s="237"/>
      <c r="I28" s="237">
        <v>60000</v>
      </c>
      <c r="J28" s="127"/>
    </row>
    <row r="29" spans="1:10" ht="12.75" customHeight="1">
      <c r="A29" s="124" t="s">
        <v>71</v>
      </c>
      <c r="B29" s="239" t="s">
        <v>94</v>
      </c>
      <c r="C29" s="239" t="s">
        <v>95</v>
      </c>
      <c r="D29" s="239" t="s">
        <v>132</v>
      </c>
      <c r="E29" s="237">
        <f t="shared" si="2"/>
        <v>200000</v>
      </c>
      <c r="F29" s="237"/>
      <c r="G29" s="237"/>
      <c r="H29" s="237"/>
      <c r="I29" s="237">
        <v>200000</v>
      </c>
      <c r="J29" s="127"/>
    </row>
    <row r="30" spans="1:10" ht="12.75" customHeight="1">
      <c r="A30" s="124" t="s">
        <v>71</v>
      </c>
      <c r="B30" s="239" t="s">
        <v>128</v>
      </c>
      <c r="C30" s="239" t="s">
        <v>133</v>
      </c>
      <c r="D30" s="239" t="s">
        <v>134</v>
      </c>
      <c r="E30" s="237">
        <f t="shared" si="2"/>
        <v>500000</v>
      </c>
      <c r="F30" s="237"/>
      <c r="G30" s="237"/>
      <c r="H30" s="237"/>
      <c r="I30" s="237">
        <v>500000</v>
      </c>
      <c r="J30" s="127"/>
    </row>
    <row r="31" spans="1:10" ht="12.75" customHeight="1">
      <c r="A31" s="124" t="s">
        <v>71</v>
      </c>
      <c r="B31" s="239" t="s">
        <v>128</v>
      </c>
      <c r="C31" s="239" t="s">
        <v>133</v>
      </c>
      <c r="D31" s="239" t="s">
        <v>134</v>
      </c>
      <c r="E31" s="237">
        <f t="shared" si="2"/>
        <v>5000</v>
      </c>
      <c r="F31" s="237"/>
      <c r="G31" s="237"/>
      <c r="H31" s="237"/>
      <c r="I31" s="237">
        <v>5000</v>
      </c>
      <c r="J31" s="127"/>
    </row>
    <row r="32" spans="1:10" ht="12.75" customHeight="1">
      <c r="A32" s="124" t="s">
        <v>71</v>
      </c>
      <c r="B32" s="239" t="s">
        <v>128</v>
      </c>
      <c r="C32" s="239" t="s">
        <v>135</v>
      </c>
      <c r="D32" s="239" t="s">
        <v>136</v>
      </c>
      <c r="E32" s="237">
        <f t="shared" si="2"/>
        <v>20000</v>
      </c>
      <c r="F32" s="237"/>
      <c r="G32" s="237"/>
      <c r="H32" s="237"/>
      <c r="I32" s="237">
        <v>20000</v>
      </c>
      <c r="J32" s="127"/>
    </row>
    <row r="33" spans="1:10" ht="12.75" customHeight="1">
      <c r="A33" s="124" t="s">
        <v>71</v>
      </c>
      <c r="B33" s="239" t="s">
        <v>137</v>
      </c>
      <c r="C33" s="239" t="s">
        <v>138</v>
      </c>
      <c r="D33" s="239" t="s">
        <v>139</v>
      </c>
      <c r="E33" s="237">
        <f t="shared" si="2"/>
        <v>300000</v>
      </c>
      <c r="F33" s="237"/>
      <c r="G33" s="237"/>
      <c r="H33" s="237"/>
      <c r="I33" s="237">
        <v>300000</v>
      </c>
      <c r="J33" s="127"/>
    </row>
    <row r="34" spans="1:10" ht="12.75" customHeight="1">
      <c r="A34" s="124" t="s">
        <v>71</v>
      </c>
      <c r="B34" s="239" t="s">
        <v>137</v>
      </c>
      <c r="C34" s="239" t="s">
        <v>140</v>
      </c>
      <c r="D34" s="239" t="s">
        <v>141</v>
      </c>
      <c r="E34" s="237">
        <f t="shared" si="2"/>
        <v>100000</v>
      </c>
      <c r="F34" s="237"/>
      <c r="G34" s="237"/>
      <c r="H34" s="237"/>
      <c r="I34" s="237">
        <v>100000</v>
      </c>
      <c r="J34" s="127"/>
    </row>
    <row r="35" spans="1:10" ht="12.75" customHeight="1">
      <c r="A35" s="124" t="s">
        <v>71</v>
      </c>
      <c r="B35" s="239" t="s">
        <v>98</v>
      </c>
      <c r="C35" s="239" t="s">
        <v>142</v>
      </c>
      <c r="D35" s="239" t="s">
        <v>143</v>
      </c>
      <c r="E35" s="237">
        <f t="shared" si="2"/>
        <v>330000</v>
      </c>
      <c r="F35" s="237"/>
      <c r="G35" s="237"/>
      <c r="H35" s="237"/>
      <c r="I35" s="237">
        <v>330000</v>
      </c>
      <c r="J35" s="127"/>
    </row>
    <row r="36" spans="1:10" ht="12.75" customHeight="1">
      <c r="A36" s="124" t="s">
        <v>71</v>
      </c>
      <c r="B36" s="239" t="s">
        <v>144</v>
      </c>
      <c r="C36" s="239" t="s">
        <v>145</v>
      </c>
      <c r="D36" s="239" t="s">
        <v>146</v>
      </c>
      <c r="E36" s="237">
        <f t="shared" si="2"/>
        <v>10000</v>
      </c>
      <c r="F36" s="237"/>
      <c r="G36" s="237"/>
      <c r="H36" s="237"/>
      <c r="I36" s="237">
        <v>10000</v>
      </c>
      <c r="J36" s="127"/>
    </row>
    <row r="37" spans="1:10" ht="12.75" customHeight="1">
      <c r="A37" s="124" t="s">
        <v>71</v>
      </c>
      <c r="B37" s="239" t="s">
        <v>144</v>
      </c>
      <c r="C37" s="239" t="s">
        <v>145</v>
      </c>
      <c r="D37" s="239" t="s">
        <v>147</v>
      </c>
      <c r="E37" s="237">
        <f t="shared" si="2"/>
        <v>20000</v>
      </c>
      <c r="F37" s="237"/>
      <c r="G37" s="237"/>
      <c r="H37" s="237"/>
      <c r="I37" s="237">
        <v>20000</v>
      </c>
      <c r="J37" s="127"/>
    </row>
    <row r="38" spans="1:10" ht="12.75" customHeight="1">
      <c r="A38" s="124" t="s">
        <v>71</v>
      </c>
      <c r="B38" s="239" t="s">
        <v>144</v>
      </c>
      <c r="C38" s="239" t="s">
        <v>145</v>
      </c>
      <c r="D38" s="239" t="s">
        <v>147</v>
      </c>
      <c r="E38" s="237">
        <f t="shared" si="2"/>
        <v>100000</v>
      </c>
      <c r="F38" s="237"/>
      <c r="G38" s="237"/>
      <c r="H38" s="237"/>
      <c r="I38" s="237">
        <v>100000</v>
      </c>
      <c r="J38" s="127"/>
    </row>
    <row r="39" spans="1:10" ht="12.75" customHeight="1">
      <c r="A39" s="124" t="s">
        <v>71</v>
      </c>
      <c r="B39" s="239" t="s">
        <v>144</v>
      </c>
      <c r="C39" s="239" t="s">
        <v>148</v>
      </c>
      <c r="D39" s="239" t="s">
        <v>149</v>
      </c>
      <c r="E39" s="237">
        <f t="shared" si="2"/>
        <v>88000</v>
      </c>
      <c r="F39" s="237"/>
      <c r="G39" s="237"/>
      <c r="H39" s="237"/>
      <c r="I39" s="237">
        <v>88000</v>
      </c>
      <c r="J39" s="127"/>
    </row>
    <row r="40" spans="1:10" ht="12.75" customHeight="1">
      <c r="A40" s="124" t="s">
        <v>71</v>
      </c>
      <c r="B40" s="239" t="s">
        <v>94</v>
      </c>
      <c r="C40" s="239" t="s">
        <v>150</v>
      </c>
      <c r="D40" s="239" t="s">
        <v>151</v>
      </c>
      <c r="E40" s="237">
        <f t="shared" si="2"/>
        <v>498000</v>
      </c>
      <c r="F40" s="237"/>
      <c r="G40" s="237"/>
      <c r="H40" s="237"/>
      <c r="I40" s="237">
        <v>498000</v>
      </c>
      <c r="J40" s="127"/>
    </row>
    <row r="41" spans="1:10" ht="12.75" customHeight="1">
      <c r="A41" s="124" t="s">
        <v>71</v>
      </c>
      <c r="B41" s="239" t="s">
        <v>112</v>
      </c>
      <c r="C41" s="239" t="s">
        <v>113</v>
      </c>
      <c r="D41" s="239" t="s">
        <v>152</v>
      </c>
      <c r="E41" s="237">
        <f t="shared" si="2"/>
        <v>35000</v>
      </c>
      <c r="F41" s="237"/>
      <c r="G41" s="237"/>
      <c r="H41" s="237"/>
      <c r="I41" s="237">
        <v>35000</v>
      </c>
      <c r="J41" s="127"/>
    </row>
    <row r="42" spans="1:10" ht="12.75" customHeight="1">
      <c r="A42" s="124" t="s">
        <v>71</v>
      </c>
      <c r="B42" s="240" t="s">
        <v>94</v>
      </c>
      <c r="C42" s="240" t="s">
        <v>95</v>
      </c>
      <c r="D42" s="240" t="s">
        <v>153</v>
      </c>
      <c r="E42" s="237">
        <f t="shared" si="2"/>
        <v>5000</v>
      </c>
      <c r="F42" s="237"/>
      <c r="G42" s="237"/>
      <c r="H42" s="237"/>
      <c r="I42" s="237">
        <v>5000</v>
      </c>
      <c r="J42" s="127"/>
    </row>
    <row r="43" spans="1:10" ht="12.75" customHeight="1">
      <c r="A43" s="124" t="s">
        <v>71</v>
      </c>
      <c r="B43" s="240" t="s">
        <v>98</v>
      </c>
      <c r="C43" s="240" t="s">
        <v>154</v>
      </c>
      <c r="D43" s="240" t="s">
        <v>155</v>
      </c>
      <c r="E43" s="237">
        <f t="shared" si="2"/>
        <v>800000</v>
      </c>
      <c r="F43" s="237"/>
      <c r="G43" s="237"/>
      <c r="H43" s="237"/>
      <c r="I43" s="237">
        <v>800000</v>
      </c>
      <c r="J43" s="127"/>
    </row>
    <row r="44" spans="1:10" ht="12.75" customHeight="1">
      <c r="A44" s="124" t="s">
        <v>71</v>
      </c>
      <c r="B44" s="240" t="s">
        <v>98</v>
      </c>
      <c r="C44" s="240" t="s">
        <v>154</v>
      </c>
      <c r="D44" s="240" t="s">
        <v>156</v>
      </c>
      <c r="E44" s="237">
        <f t="shared" si="2"/>
        <v>50000</v>
      </c>
      <c r="F44" s="237"/>
      <c r="G44" s="237"/>
      <c r="H44" s="237"/>
      <c r="I44" s="237">
        <v>50000</v>
      </c>
      <c r="J44" s="127"/>
    </row>
    <row r="45" spans="1:10" ht="12.75" customHeight="1">
      <c r="A45" s="124" t="s">
        <v>71</v>
      </c>
      <c r="B45" s="240" t="s">
        <v>98</v>
      </c>
      <c r="C45" s="240" t="s">
        <v>154</v>
      </c>
      <c r="D45" s="240" t="s">
        <v>156</v>
      </c>
      <c r="E45" s="237">
        <f t="shared" si="2"/>
        <v>100000</v>
      </c>
      <c r="F45" s="237"/>
      <c r="G45" s="237"/>
      <c r="H45" s="237"/>
      <c r="I45" s="237">
        <v>100000</v>
      </c>
      <c r="J45" s="127"/>
    </row>
    <row r="46" spans="1:10" ht="12.75" customHeight="1">
      <c r="A46" s="124" t="s">
        <v>71</v>
      </c>
      <c r="B46" s="240" t="s">
        <v>98</v>
      </c>
      <c r="C46" s="240" t="s">
        <v>157</v>
      </c>
      <c r="D46" s="240" t="s">
        <v>158</v>
      </c>
      <c r="E46" s="237">
        <f t="shared" si="2"/>
        <v>145000</v>
      </c>
      <c r="F46" s="237"/>
      <c r="G46" s="237"/>
      <c r="H46" s="237"/>
      <c r="I46" s="237">
        <v>145000</v>
      </c>
      <c r="J46" s="127"/>
    </row>
    <row r="47" spans="1:10" ht="12.75" customHeight="1">
      <c r="A47" s="124" t="s">
        <v>71</v>
      </c>
      <c r="B47" s="239" t="s">
        <v>98</v>
      </c>
      <c r="C47" s="239" t="s">
        <v>154</v>
      </c>
      <c r="D47" s="239" t="s">
        <v>155</v>
      </c>
      <c r="E47" s="237">
        <f t="shared" si="2"/>
        <v>70000</v>
      </c>
      <c r="F47" s="237"/>
      <c r="G47" s="237"/>
      <c r="H47" s="237"/>
      <c r="I47" s="237">
        <v>70000</v>
      </c>
      <c r="J47" s="127"/>
    </row>
    <row r="48" spans="1:10" ht="12.75" customHeight="1">
      <c r="A48" s="124" t="s">
        <v>71</v>
      </c>
      <c r="B48" s="239" t="s">
        <v>98</v>
      </c>
      <c r="C48" s="239" t="s">
        <v>154</v>
      </c>
      <c r="D48" s="239" t="s">
        <v>155</v>
      </c>
      <c r="E48" s="237">
        <f aca="true" t="shared" si="3" ref="E48:E79">F48+I48</f>
        <v>50000</v>
      </c>
      <c r="F48" s="237"/>
      <c r="G48" s="237"/>
      <c r="H48" s="237"/>
      <c r="I48" s="237">
        <v>50000</v>
      </c>
      <c r="J48" s="127"/>
    </row>
    <row r="49" spans="1:10" ht="12.75" customHeight="1">
      <c r="A49" s="124" t="s">
        <v>71</v>
      </c>
      <c r="B49" s="156" t="s">
        <v>98</v>
      </c>
      <c r="C49" s="156" t="s">
        <v>142</v>
      </c>
      <c r="D49" s="156" t="s">
        <v>159</v>
      </c>
      <c r="E49" s="237">
        <f t="shared" si="3"/>
        <v>5000</v>
      </c>
      <c r="F49" s="237"/>
      <c r="G49" s="237"/>
      <c r="H49" s="237"/>
      <c r="I49" s="237">
        <v>5000</v>
      </c>
      <c r="J49" s="127"/>
    </row>
    <row r="50" spans="1:10" ht="12.75" customHeight="1">
      <c r="A50" s="124" t="s">
        <v>71</v>
      </c>
      <c r="B50" s="156" t="s">
        <v>98</v>
      </c>
      <c r="C50" s="156" t="s">
        <v>160</v>
      </c>
      <c r="D50" s="156" t="s">
        <v>161</v>
      </c>
      <c r="E50" s="237">
        <f t="shared" si="3"/>
        <v>5000</v>
      </c>
      <c r="F50" s="237"/>
      <c r="G50" s="237"/>
      <c r="H50" s="237"/>
      <c r="I50" s="237">
        <v>5000</v>
      </c>
      <c r="J50" s="127"/>
    </row>
    <row r="51" spans="1:10" ht="12.75" customHeight="1">
      <c r="A51" s="124" t="s">
        <v>71</v>
      </c>
      <c r="B51" s="239" t="s">
        <v>162</v>
      </c>
      <c r="C51" s="239" t="s">
        <v>163</v>
      </c>
      <c r="D51" s="239" t="s">
        <v>164</v>
      </c>
      <c r="E51" s="237">
        <f t="shared" si="3"/>
        <v>5000</v>
      </c>
      <c r="F51" s="237"/>
      <c r="G51" s="237"/>
      <c r="H51" s="237"/>
      <c r="I51" s="237">
        <v>5000</v>
      </c>
      <c r="J51" s="127"/>
    </row>
    <row r="52" spans="1:10" ht="12.75" customHeight="1">
      <c r="A52" s="124" t="s">
        <v>71</v>
      </c>
      <c r="B52" s="156" t="s">
        <v>98</v>
      </c>
      <c r="C52" s="156" t="s">
        <v>142</v>
      </c>
      <c r="D52" s="156" t="s">
        <v>159</v>
      </c>
      <c r="E52" s="237">
        <f t="shared" si="3"/>
        <v>5000</v>
      </c>
      <c r="F52" s="237"/>
      <c r="G52" s="237"/>
      <c r="H52" s="237"/>
      <c r="I52" s="237">
        <v>5000</v>
      </c>
      <c r="J52" s="127"/>
    </row>
    <row r="53" spans="1:10" ht="12.75" customHeight="1">
      <c r="A53" s="124" t="s">
        <v>71</v>
      </c>
      <c r="B53" s="156" t="s">
        <v>165</v>
      </c>
      <c r="C53" s="156" t="s">
        <v>166</v>
      </c>
      <c r="D53" s="156" t="s">
        <v>167</v>
      </c>
      <c r="E53" s="237">
        <f t="shared" si="3"/>
        <v>500000</v>
      </c>
      <c r="F53" s="237"/>
      <c r="G53" s="237"/>
      <c r="H53" s="237"/>
      <c r="I53" s="237">
        <v>500000</v>
      </c>
      <c r="J53" s="127"/>
    </row>
    <row r="54" spans="1:10" ht="12.75" customHeight="1">
      <c r="A54" s="124" t="s">
        <v>71</v>
      </c>
      <c r="B54" s="156" t="s">
        <v>165</v>
      </c>
      <c r="C54" s="156" t="s">
        <v>166</v>
      </c>
      <c r="D54" s="156" t="s">
        <v>167</v>
      </c>
      <c r="E54" s="237">
        <f t="shared" si="3"/>
        <v>100000</v>
      </c>
      <c r="F54" s="237"/>
      <c r="G54" s="237"/>
      <c r="H54" s="237"/>
      <c r="I54" s="237">
        <v>100000</v>
      </c>
      <c r="J54" s="127"/>
    </row>
    <row r="55" spans="1:10" ht="12.75" customHeight="1">
      <c r="A55" s="124" t="s">
        <v>71</v>
      </c>
      <c r="B55" s="239" t="s">
        <v>165</v>
      </c>
      <c r="C55" s="239" t="s">
        <v>166</v>
      </c>
      <c r="D55" s="239" t="s">
        <v>167</v>
      </c>
      <c r="E55" s="237">
        <f t="shared" si="3"/>
        <v>120000</v>
      </c>
      <c r="F55" s="237"/>
      <c r="G55" s="237"/>
      <c r="H55" s="237"/>
      <c r="I55" s="237">
        <v>120000</v>
      </c>
      <c r="J55" s="127"/>
    </row>
    <row r="56" spans="1:10" ht="12.75" customHeight="1">
      <c r="A56" s="124" t="s">
        <v>71</v>
      </c>
      <c r="B56" s="240" t="s">
        <v>165</v>
      </c>
      <c r="C56" s="240" t="s">
        <v>168</v>
      </c>
      <c r="D56" s="240" t="s">
        <v>169</v>
      </c>
      <c r="E56" s="237">
        <f t="shared" si="3"/>
        <v>200000</v>
      </c>
      <c r="F56" s="237"/>
      <c r="G56" s="237"/>
      <c r="H56" s="237"/>
      <c r="I56" s="237">
        <v>200000</v>
      </c>
      <c r="J56" s="127"/>
    </row>
    <row r="57" spans="1:10" ht="12.75" customHeight="1">
      <c r="A57" s="124" t="s">
        <v>71</v>
      </c>
      <c r="B57" s="240" t="s">
        <v>162</v>
      </c>
      <c r="C57" s="240" t="s">
        <v>170</v>
      </c>
      <c r="D57" s="240" t="s">
        <v>171</v>
      </c>
      <c r="E57" s="237">
        <f t="shared" si="3"/>
        <v>190000</v>
      </c>
      <c r="F57" s="237"/>
      <c r="G57" s="237"/>
      <c r="H57" s="237"/>
      <c r="I57" s="237">
        <v>190000</v>
      </c>
      <c r="J57" s="127"/>
    </row>
    <row r="58" spans="1:10" ht="12.75" customHeight="1">
      <c r="A58" s="124" t="s">
        <v>71</v>
      </c>
      <c r="B58" s="240" t="s">
        <v>162</v>
      </c>
      <c r="C58" s="240" t="s">
        <v>172</v>
      </c>
      <c r="D58" s="240" t="s">
        <v>173</v>
      </c>
      <c r="E58" s="237">
        <f t="shared" si="3"/>
        <v>50000</v>
      </c>
      <c r="F58" s="237"/>
      <c r="G58" s="237"/>
      <c r="H58" s="237"/>
      <c r="I58" s="237">
        <v>50000</v>
      </c>
      <c r="J58" s="127"/>
    </row>
    <row r="59" spans="1:10" ht="12.75" customHeight="1">
      <c r="A59" s="124" t="s">
        <v>71</v>
      </c>
      <c r="B59" s="240" t="s">
        <v>162</v>
      </c>
      <c r="C59" s="240" t="s">
        <v>172</v>
      </c>
      <c r="D59" s="240" t="s">
        <v>174</v>
      </c>
      <c r="E59" s="237">
        <f t="shared" si="3"/>
        <v>200000</v>
      </c>
      <c r="F59" s="237"/>
      <c r="G59" s="237"/>
      <c r="H59" s="237"/>
      <c r="I59" s="237">
        <v>200000</v>
      </c>
      <c r="J59" s="127"/>
    </row>
    <row r="60" spans="1:10" ht="12.75" customHeight="1">
      <c r="A60" s="124" t="s">
        <v>71</v>
      </c>
      <c r="B60" s="240" t="s">
        <v>162</v>
      </c>
      <c r="C60" s="240" t="s">
        <v>175</v>
      </c>
      <c r="D60" s="240" t="s">
        <v>176</v>
      </c>
      <c r="E60" s="237">
        <f t="shared" si="3"/>
        <v>3550000</v>
      </c>
      <c r="F60" s="237"/>
      <c r="G60" s="237"/>
      <c r="H60" s="237"/>
      <c r="I60" s="237">
        <v>3550000</v>
      </c>
      <c r="J60" s="127"/>
    </row>
    <row r="61" spans="1:10" ht="12.75" customHeight="1">
      <c r="A61" s="124" t="s">
        <v>71</v>
      </c>
      <c r="B61" s="240" t="s">
        <v>162</v>
      </c>
      <c r="C61" s="240" t="s">
        <v>172</v>
      </c>
      <c r="D61" s="240" t="s">
        <v>174</v>
      </c>
      <c r="E61" s="237">
        <f t="shared" si="3"/>
        <v>60000</v>
      </c>
      <c r="F61" s="237"/>
      <c r="G61" s="237"/>
      <c r="H61" s="237"/>
      <c r="I61" s="237">
        <v>60000</v>
      </c>
      <c r="J61" s="127"/>
    </row>
    <row r="62" spans="1:10" ht="12.75" customHeight="1">
      <c r="A62" s="124" t="s">
        <v>71</v>
      </c>
      <c r="B62" s="240" t="s">
        <v>162</v>
      </c>
      <c r="C62" s="240" t="s">
        <v>172</v>
      </c>
      <c r="D62" s="240" t="s">
        <v>177</v>
      </c>
      <c r="E62" s="237">
        <f t="shared" si="3"/>
        <v>200000</v>
      </c>
      <c r="F62" s="237"/>
      <c r="G62" s="237"/>
      <c r="H62" s="237"/>
      <c r="I62" s="237">
        <v>200000</v>
      </c>
      <c r="J62" s="127"/>
    </row>
    <row r="63" spans="1:10" ht="12.75" customHeight="1">
      <c r="A63" s="124" t="s">
        <v>71</v>
      </c>
      <c r="B63" s="240" t="s">
        <v>162</v>
      </c>
      <c r="C63" s="240" t="s">
        <v>178</v>
      </c>
      <c r="D63" s="240" t="s">
        <v>179</v>
      </c>
      <c r="E63" s="237">
        <f t="shared" si="3"/>
        <v>5000</v>
      </c>
      <c r="F63" s="237"/>
      <c r="G63" s="237"/>
      <c r="H63" s="237"/>
      <c r="I63" s="237">
        <v>5000</v>
      </c>
      <c r="J63" s="127"/>
    </row>
    <row r="64" spans="1:10" ht="12.75" customHeight="1">
      <c r="A64" s="124" t="s">
        <v>71</v>
      </c>
      <c r="B64" s="240" t="s">
        <v>162</v>
      </c>
      <c r="C64" s="240" t="s">
        <v>180</v>
      </c>
      <c r="D64" s="240" t="s">
        <v>181</v>
      </c>
      <c r="E64" s="237">
        <f t="shared" si="3"/>
        <v>100000</v>
      </c>
      <c r="F64" s="237"/>
      <c r="G64" s="237"/>
      <c r="H64" s="237"/>
      <c r="I64" s="237">
        <v>100000</v>
      </c>
      <c r="J64" s="127"/>
    </row>
    <row r="65" spans="1:10" ht="12.75" customHeight="1">
      <c r="A65" s="124" t="s">
        <v>71</v>
      </c>
      <c r="B65" s="240" t="s">
        <v>162</v>
      </c>
      <c r="C65" s="240" t="s">
        <v>182</v>
      </c>
      <c r="D65" s="240" t="s">
        <v>183</v>
      </c>
      <c r="E65" s="237">
        <f t="shared" si="3"/>
        <v>10000</v>
      </c>
      <c r="F65" s="237"/>
      <c r="G65" s="237"/>
      <c r="H65" s="237"/>
      <c r="I65" s="237">
        <v>10000</v>
      </c>
      <c r="J65" s="127"/>
    </row>
    <row r="66" spans="1:10" ht="12.75" customHeight="1">
      <c r="A66" s="124" t="s">
        <v>71</v>
      </c>
      <c r="B66" s="240" t="s">
        <v>162</v>
      </c>
      <c r="C66" s="240" t="s">
        <v>182</v>
      </c>
      <c r="D66" s="240" t="s">
        <v>184</v>
      </c>
      <c r="E66" s="237">
        <f t="shared" si="3"/>
        <v>100000</v>
      </c>
      <c r="F66" s="237"/>
      <c r="G66" s="237"/>
      <c r="H66" s="237"/>
      <c r="I66" s="237">
        <v>100000</v>
      </c>
      <c r="J66" s="127"/>
    </row>
    <row r="67" spans="1:10" ht="12.75" customHeight="1">
      <c r="A67" s="124" t="s">
        <v>71</v>
      </c>
      <c r="B67" s="156" t="s">
        <v>162</v>
      </c>
      <c r="C67" s="156" t="s">
        <v>175</v>
      </c>
      <c r="D67" s="156" t="s">
        <v>176</v>
      </c>
      <c r="E67" s="237">
        <f t="shared" si="3"/>
        <v>4800</v>
      </c>
      <c r="F67" s="237"/>
      <c r="G67" s="237"/>
      <c r="H67" s="237"/>
      <c r="I67" s="237">
        <v>4800</v>
      </c>
      <c r="J67" s="127"/>
    </row>
    <row r="68" spans="1:10" ht="12.75" customHeight="1">
      <c r="A68" s="124" t="s">
        <v>71</v>
      </c>
      <c r="B68" s="239" t="s">
        <v>162</v>
      </c>
      <c r="C68" s="239" t="s">
        <v>163</v>
      </c>
      <c r="D68" s="239" t="s">
        <v>185</v>
      </c>
      <c r="E68" s="237">
        <f t="shared" si="3"/>
        <v>15696</v>
      </c>
      <c r="F68" s="237"/>
      <c r="G68" s="237"/>
      <c r="H68" s="237"/>
      <c r="I68" s="237">
        <v>15696</v>
      </c>
      <c r="J68" s="127"/>
    </row>
    <row r="69" spans="1:10" ht="12.75" customHeight="1">
      <c r="A69" s="124" t="s">
        <v>71</v>
      </c>
      <c r="B69" s="239" t="s">
        <v>162</v>
      </c>
      <c r="C69" s="239" t="s">
        <v>172</v>
      </c>
      <c r="D69" s="239" t="s">
        <v>174</v>
      </c>
      <c r="E69" s="237">
        <f t="shared" si="3"/>
        <v>64080</v>
      </c>
      <c r="F69" s="237"/>
      <c r="G69" s="237"/>
      <c r="H69" s="237"/>
      <c r="I69" s="237">
        <v>64080</v>
      </c>
      <c r="J69" s="127"/>
    </row>
    <row r="70" spans="1:10" ht="12.75" customHeight="1">
      <c r="A70" s="124" t="s">
        <v>71</v>
      </c>
      <c r="B70" s="239" t="s">
        <v>162</v>
      </c>
      <c r="C70" s="239" t="s">
        <v>186</v>
      </c>
      <c r="D70" s="239" t="s">
        <v>187</v>
      </c>
      <c r="E70" s="237">
        <f t="shared" si="3"/>
        <v>1031940</v>
      </c>
      <c r="F70" s="237"/>
      <c r="G70" s="237"/>
      <c r="H70" s="237"/>
      <c r="I70" s="237">
        <v>1031940</v>
      </c>
      <c r="J70" s="127"/>
    </row>
    <row r="71" spans="1:10" ht="12.75" customHeight="1">
      <c r="A71" s="124" t="s">
        <v>71</v>
      </c>
      <c r="B71" s="239" t="s">
        <v>98</v>
      </c>
      <c r="C71" s="239" t="s">
        <v>154</v>
      </c>
      <c r="D71" s="239" t="s">
        <v>156</v>
      </c>
      <c r="E71" s="237">
        <f t="shared" si="3"/>
        <v>653184</v>
      </c>
      <c r="F71" s="237"/>
      <c r="G71" s="237"/>
      <c r="H71" s="237"/>
      <c r="I71" s="237">
        <v>653184</v>
      </c>
      <c r="J71" s="127"/>
    </row>
    <row r="72" spans="1:10" ht="12.75" customHeight="1">
      <c r="A72" s="124" t="s">
        <v>71</v>
      </c>
      <c r="B72" s="239" t="s">
        <v>98</v>
      </c>
      <c r="C72" s="239" t="s">
        <v>154</v>
      </c>
      <c r="D72" s="239" t="s">
        <v>156</v>
      </c>
      <c r="E72" s="237">
        <f t="shared" si="3"/>
        <v>42608</v>
      </c>
      <c r="F72" s="237"/>
      <c r="G72" s="237"/>
      <c r="H72" s="237"/>
      <c r="I72" s="237">
        <v>42608</v>
      </c>
      <c r="J72" s="127"/>
    </row>
    <row r="73" spans="1:10" ht="12.75" customHeight="1">
      <c r="A73" s="124" t="s">
        <v>71</v>
      </c>
      <c r="B73" s="239" t="s">
        <v>98</v>
      </c>
      <c r="C73" s="239" t="s">
        <v>154</v>
      </c>
      <c r="D73" s="239" t="s">
        <v>156</v>
      </c>
      <c r="E73" s="237">
        <f t="shared" si="3"/>
        <v>74159.86</v>
      </c>
      <c r="F73" s="237"/>
      <c r="G73" s="237"/>
      <c r="H73" s="237"/>
      <c r="I73" s="237">
        <v>74159.86</v>
      </c>
      <c r="J73" s="127"/>
    </row>
    <row r="74" spans="1:10" ht="12.75" customHeight="1">
      <c r="A74" s="124" t="s">
        <v>71</v>
      </c>
      <c r="B74" s="239" t="s">
        <v>162</v>
      </c>
      <c r="C74" s="239" t="s">
        <v>188</v>
      </c>
      <c r="D74" s="239" t="s">
        <v>189</v>
      </c>
      <c r="E74" s="237">
        <f t="shared" si="3"/>
        <v>70000</v>
      </c>
      <c r="F74" s="237"/>
      <c r="G74" s="237"/>
      <c r="H74" s="237"/>
      <c r="I74" s="237">
        <v>70000</v>
      </c>
      <c r="J74" s="127"/>
    </row>
    <row r="75" spans="1:10" ht="12.75" customHeight="1">
      <c r="A75" s="124" t="s">
        <v>71</v>
      </c>
      <c r="B75" s="239" t="s">
        <v>162</v>
      </c>
      <c r="C75" s="239" t="s">
        <v>190</v>
      </c>
      <c r="D75" s="239" t="s">
        <v>191</v>
      </c>
      <c r="E75" s="237">
        <f t="shared" si="3"/>
        <v>20000</v>
      </c>
      <c r="F75" s="237"/>
      <c r="G75" s="237"/>
      <c r="H75" s="237"/>
      <c r="I75" s="237">
        <v>20000</v>
      </c>
      <c r="J75" s="127"/>
    </row>
    <row r="76" spans="1:10" ht="12.75" customHeight="1">
      <c r="A76" s="124" t="s">
        <v>71</v>
      </c>
      <c r="B76" s="239" t="s">
        <v>162</v>
      </c>
      <c r="C76" s="239" t="s">
        <v>188</v>
      </c>
      <c r="D76" s="239" t="s">
        <v>192</v>
      </c>
      <c r="E76" s="237">
        <f t="shared" si="3"/>
        <v>21849</v>
      </c>
      <c r="F76" s="237"/>
      <c r="G76" s="237"/>
      <c r="H76" s="237"/>
      <c r="I76" s="237">
        <v>21849</v>
      </c>
      <c r="J76" s="127"/>
    </row>
    <row r="77" spans="1:10" ht="12.75" customHeight="1">
      <c r="A77" s="124" t="s">
        <v>71</v>
      </c>
      <c r="B77" s="239" t="s">
        <v>162</v>
      </c>
      <c r="C77" s="239" t="s">
        <v>188</v>
      </c>
      <c r="D77" s="239" t="s">
        <v>193</v>
      </c>
      <c r="E77" s="237">
        <f t="shared" si="3"/>
        <v>62000</v>
      </c>
      <c r="F77" s="237"/>
      <c r="G77" s="237"/>
      <c r="H77" s="237"/>
      <c r="I77" s="237">
        <v>62000</v>
      </c>
      <c r="J77" s="127"/>
    </row>
    <row r="78" spans="1:10" ht="12.75" customHeight="1">
      <c r="A78" s="124" t="s">
        <v>71</v>
      </c>
      <c r="B78" s="239" t="s">
        <v>162</v>
      </c>
      <c r="C78" s="239" t="s">
        <v>188</v>
      </c>
      <c r="D78" s="239" t="s">
        <v>194</v>
      </c>
      <c r="E78" s="237">
        <f t="shared" si="3"/>
        <v>310000</v>
      </c>
      <c r="F78" s="237"/>
      <c r="G78" s="237"/>
      <c r="H78" s="237"/>
      <c r="I78" s="237">
        <v>310000</v>
      </c>
      <c r="J78" s="127"/>
    </row>
    <row r="79" spans="1:10" ht="12.75" customHeight="1">
      <c r="A79" s="124" t="s">
        <v>71</v>
      </c>
      <c r="B79" s="239" t="s">
        <v>162</v>
      </c>
      <c r="C79" s="239" t="s">
        <v>188</v>
      </c>
      <c r="D79" s="239" t="s">
        <v>195</v>
      </c>
      <c r="E79" s="237">
        <f t="shared" si="3"/>
        <v>80000</v>
      </c>
      <c r="F79" s="237"/>
      <c r="G79" s="237"/>
      <c r="H79" s="237"/>
      <c r="I79" s="237">
        <v>80000</v>
      </c>
      <c r="J79" s="127"/>
    </row>
    <row r="80" spans="1:10" ht="12.75" customHeight="1">
      <c r="A80" s="124" t="s">
        <v>71</v>
      </c>
      <c r="B80" s="239" t="s">
        <v>128</v>
      </c>
      <c r="C80" s="239" t="s">
        <v>135</v>
      </c>
      <c r="D80" s="239" t="s">
        <v>136</v>
      </c>
      <c r="E80" s="237">
        <f aca="true" t="shared" si="4" ref="E80:E106">F80+I80</f>
        <v>40000</v>
      </c>
      <c r="F80" s="237"/>
      <c r="G80" s="237"/>
      <c r="H80" s="237"/>
      <c r="I80" s="237">
        <v>40000</v>
      </c>
      <c r="J80" s="127"/>
    </row>
    <row r="81" spans="1:10" ht="12.75" customHeight="1">
      <c r="A81" s="124" t="s">
        <v>71</v>
      </c>
      <c r="B81" s="239" t="s">
        <v>94</v>
      </c>
      <c r="C81" s="239" t="s">
        <v>196</v>
      </c>
      <c r="D81" s="239" t="s">
        <v>197</v>
      </c>
      <c r="E81" s="237">
        <f t="shared" si="4"/>
        <v>300000</v>
      </c>
      <c r="F81" s="237"/>
      <c r="G81" s="237"/>
      <c r="H81" s="237"/>
      <c r="I81" s="237">
        <v>300000</v>
      </c>
      <c r="J81" s="127"/>
    </row>
    <row r="82" spans="1:10" ht="12.75" customHeight="1">
      <c r="A82" s="124" t="s">
        <v>71</v>
      </c>
      <c r="B82" s="156" t="s">
        <v>94</v>
      </c>
      <c r="C82" s="156" t="s">
        <v>95</v>
      </c>
      <c r="D82" s="156" t="s">
        <v>97</v>
      </c>
      <c r="E82" s="237">
        <f t="shared" si="4"/>
        <v>8000</v>
      </c>
      <c r="F82" s="237"/>
      <c r="G82" s="237"/>
      <c r="H82" s="237"/>
      <c r="I82" s="237">
        <v>8000</v>
      </c>
      <c r="J82" s="127"/>
    </row>
    <row r="83" spans="1:10" ht="12.75" customHeight="1">
      <c r="A83" s="124" t="s">
        <v>71</v>
      </c>
      <c r="B83" s="156" t="s">
        <v>94</v>
      </c>
      <c r="C83" s="156" t="s">
        <v>196</v>
      </c>
      <c r="D83" s="156" t="s">
        <v>198</v>
      </c>
      <c r="E83" s="237">
        <f t="shared" si="4"/>
        <v>6900</v>
      </c>
      <c r="F83" s="237"/>
      <c r="G83" s="237"/>
      <c r="H83" s="237"/>
      <c r="I83" s="237">
        <v>6900</v>
      </c>
      <c r="J83" s="127"/>
    </row>
    <row r="84" spans="1:10" ht="12.75" customHeight="1">
      <c r="A84" s="124" t="s">
        <v>71</v>
      </c>
      <c r="B84" s="156" t="s">
        <v>94</v>
      </c>
      <c r="C84" s="156" t="s">
        <v>196</v>
      </c>
      <c r="D84" s="156" t="s">
        <v>198</v>
      </c>
      <c r="E84" s="237">
        <f t="shared" si="4"/>
        <v>6900</v>
      </c>
      <c r="F84" s="237"/>
      <c r="G84" s="237"/>
      <c r="H84" s="237"/>
      <c r="I84" s="237">
        <v>6900</v>
      </c>
      <c r="J84" s="127"/>
    </row>
    <row r="85" spans="1:10" ht="12.75" customHeight="1">
      <c r="A85" s="124" t="s">
        <v>71</v>
      </c>
      <c r="B85" s="156" t="s">
        <v>125</v>
      </c>
      <c r="C85" s="156" t="s">
        <v>126</v>
      </c>
      <c r="D85" s="156" t="s">
        <v>127</v>
      </c>
      <c r="E85" s="237">
        <f t="shared" si="4"/>
        <v>200000</v>
      </c>
      <c r="F85" s="237"/>
      <c r="G85" s="237"/>
      <c r="H85" s="237"/>
      <c r="I85" s="237">
        <v>200000</v>
      </c>
      <c r="J85" s="127"/>
    </row>
    <row r="86" spans="1:10" ht="12.75" customHeight="1">
      <c r="A86" s="124" t="s">
        <v>71</v>
      </c>
      <c r="B86" s="156" t="s">
        <v>125</v>
      </c>
      <c r="C86" s="156" t="s">
        <v>126</v>
      </c>
      <c r="D86" s="156" t="s">
        <v>127</v>
      </c>
      <c r="E86" s="237">
        <f t="shared" si="4"/>
        <v>72000</v>
      </c>
      <c r="F86" s="237"/>
      <c r="G86" s="237"/>
      <c r="H86" s="237"/>
      <c r="I86" s="237">
        <v>72000</v>
      </c>
      <c r="J86" s="127"/>
    </row>
    <row r="87" spans="1:10" ht="12.75" customHeight="1">
      <c r="A87" s="124" t="s">
        <v>71</v>
      </c>
      <c r="B87" s="240" t="s">
        <v>125</v>
      </c>
      <c r="C87" s="240" t="s">
        <v>199</v>
      </c>
      <c r="D87" s="240" t="s">
        <v>200</v>
      </c>
      <c r="E87" s="237">
        <f t="shared" si="4"/>
        <v>250000</v>
      </c>
      <c r="F87" s="237"/>
      <c r="G87" s="237"/>
      <c r="H87" s="237"/>
      <c r="I87" s="237">
        <v>250000</v>
      </c>
      <c r="J87" s="127"/>
    </row>
    <row r="88" spans="1:10" ht="12.75" customHeight="1">
      <c r="A88" s="124" t="s">
        <v>71</v>
      </c>
      <c r="B88" s="240" t="s">
        <v>103</v>
      </c>
      <c r="C88" s="240" t="s">
        <v>201</v>
      </c>
      <c r="D88" s="240" t="s">
        <v>202</v>
      </c>
      <c r="E88" s="237">
        <f t="shared" si="4"/>
        <v>2500000</v>
      </c>
      <c r="F88" s="237"/>
      <c r="G88" s="237"/>
      <c r="H88" s="237"/>
      <c r="I88" s="237">
        <v>2500000</v>
      </c>
      <c r="J88" s="127"/>
    </row>
    <row r="89" spans="1:10" ht="12.75" customHeight="1">
      <c r="A89" s="124" t="s">
        <v>71</v>
      </c>
      <c r="B89" s="240" t="s">
        <v>103</v>
      </c>
      <c r="C89" s="240" t="s">
        <v>203</v>
      </c>
      <c r="D89" s="240" t="s">
        <v>204</v>
      </c>
      <c r="E89" s="237">
        <f t="shared" si="4"/>
        <v>3000000</v>
      </c>
      <c r="F89" s="237"/>
      <c r="G89" s="237"/>
      <c r="H89" s="237"/>
      <c r="I89" s="237">
        <v>3000000</v>
      </c>
      <c r="J89" s="127"/>
    </row>
    <row r="90" spans="1:10" ht="12.75" customHeight="1">
      <c r="A90" s="124" t="s">
        <v>71</v>
      </c>
      <c r="B90" s="239" t="s">
        <v>103</v>
      </c>
      <c r="C90" s="239" t="s">
        <v>203</v>
      </c>
      <c r="D90" s="239" t="s">
        <v>204</v>
      </c>
      <c r="E90" s="237">
        <f t="shared" si="4"/>
        <v>2320000</v>
      </c>
      <c r="F90" s="237"/>
      <c r="G90" s="237"/>
      <c r="H90" s="237"/>
      <c r="I90" s="237">
        <v>2320000</v>
      </c>
      <c r="J90" s="127"/>
    </row>
    <row r="91" spans="1:10" ht="12.75" customHeight="1">
      <c r="A91" s="124" t="s">
        <v>71</v>
      </c>
      <c r="B91" s="239" t="s">
        <v>103</v>
      </c>
      <c r="C91" s="239" t="s">
        <v>203</v>
      </c>
      <c r="D91" s="239" t="s">
        <v>204</v>
      </c>
      <c r="E91" s="237">
        <f t="shared" si="4"/>
        <v>3000</v>
      </c>
      <c r="F91" s="237"/>
      <c r="G91" s="237"/>
      <c r="H91" s="237"/>
      <c r="I91" s="237">
        <v>3000</v>
      </c>
      <c r="J91" s="127"/>
    </row>
    <row r="92" spans="1:10" ht="12.75" customHeight="1">
      <c r="A92" s="124" t="s">
        <v>71</v>
      </c>
      <c r="B92" s="239" t="s">
        <v>103</v>
      </c>
      <c r="C92" s="239" t="s">
        <v>203</v>
      </c>
      <c r="D92" s="239" t="s">
        <v>204</v>
      </c>
      <c r="E92" s="237">
        <f t="shared" si="4"/>
        <v>175356</v>
      </c>
      <c r="F92" s="237"/>
      <c r="G92" s="237"/>
      <c r="H92" s="237"/>
      <c r="I92" s="237">
        <v>175356</v>
      </c>
      <c r="J92" s="127"/>
    </row>
    <row r="93" spans="1:10" ht="12.75" customHeight="1">
      <c r="A93" s="124" t="s">
        <v>71</v>
      </c>
      <c r="B93" s="156" t="s">
        <v>103</v>
      </c>
      <c r="C93" s="156" t="s">
        <v>104</v>
      </c>
      <c r="D93" s="156" t="s">
        <v>106</v>
      </c>
      <c r="E93" s="237">
        <f t="shared" si="4"/>
        <v>234560</v>
      </c>
      <c r="F93" s="237"/>
      <c r="G93" s="237"/>
      <c r="H93" s="237"/>
      <c r="I93" s="237">
        <v>234560</v>
      </c>
      <c r="J93" s="127"/>
    </row>
    <row r="94" spans="1:10" ht="12.75" customHeight="1">
      <c r="A94" s="124" t="s">
        <v>71</v>
      </c>
      <c r="B94" s="156" t="s">
        <v>103</v>
      </c>
      <c r="C94" s="156" t="s">
        <v>104</v>
      </c>
      <c r="D94" s="156" t="s">
        <v>106</v>
      </c>
      <c r="E94" s="237">
        <f t="shared" si="4"/>
        <v>201480.9</v>
      </c>
      <c r="F94" s="237"/>
      <c r="G94" s="237"/>
      <c r="H94" s="237"/>
      <c r="I94" s="237">
        <v>201480.9</v>
      </c>
      <c r="J94" s="127"/>
    </row>
    <row r="95" spans="1:10" ht="12.75" customHeight="1">
      <c r="A95" s="124" t="s">
        <v>71</v>
      </c>
      <c r="B95" s="240" t="s">
        <v>112</v>
      </c>
      <c r="C95" s="240" t="s">
        <v>205</v>
      </c>
      <c r="D95" s="240" t="s">
        <v>206</v>
      </c>
      <c r="E95" s="237">
        <f t="shared" si="4"/>
        <v>350000</v>
      </c>
      <c r="F95" s="237"/>
      <c r="G95" s="237"/>
      <c r="H95" s="237"/>
      <c r="I95" s="237">
        <v>350000</v>
      </c>
      <c r="J95" s="127"/>
    </row>
    <row r="96" spans="1:10" ht="12.75" customHeight="1">
      <c r="A96" s="124" t="s">
        <v>71</v>
      </c>
      <c r="B96" s="240" t="s">
        <v>112</v>
      </c>
      <c r="C96" s="240" t="s">
        <v>205</v>
      </c>
      <c r="D96" s="240" t="s">
        <v>207</v>
      </c>
      <c r="E96" s="237">
        <f t="shared" si="4"/>
        <v>800000</v>
      </c>
      <c r="F96" s="237"/>
      <c r="G96" s="237"/>
      <c r="H96" s="237"/>
      <c r="I96" s="237">
        <v>800000</v>
      </c>
      <c r="J96" s="127"/>
    </row>
    <row r="97" spans="1:10" ht="12.75" customHeight="1">
      <c r="A97" s="124" t="s">
        <v>71</v>
      </c>
      <c r="B97" s="240" t="s">
        <v>112</v>
      </c>
      <c r="C97" s="240" t="s">
        <v>205</v>
      </c>
      <c r="D97" s="240" t="s">
        <v>207</v>
      </c>
      <c r="E97" s="237">
        <f t="shared" si="4"/>
        <v>1450000</v>
      </c>
      <c r="F97" s="237"/>
      <c r="G97" s="237"/>
      <c r="H97" s="237"/>
      <c r="I97" s="237">
        <v>1450000</v>
      </c>
      <c r="J97" s="127"/>
    </row>
    <row r="98" spans="1:10" ht="12.75" customHeight="1">
      <c r="A98" s="124" t="s">
        <v>71</v>
      </c>
      <c r="B98" s="240" t="s">
        <v>112</v>
      </c>
      <c r="C98" s="240" t="s">
        <v>208</v>
      </c>
      <c r="D98" s="240" t="s">
        <v>209</v>
      </c>
      <c r="E98" s="237">
        <f t="shared" si="4"/>
        <v>200000</v>
      </c>
      <c r="F98" s="237"/>
      <c r="G98" s="237"/>
      <c r="H98" s="237"/>
      <c r="I98" s="237">
        <v>200000</v>
      </c>
      <c r="J98" s="127"/>
    </row>
    <row r="99" spans="1:10" ht="12.75" customHeight="1">
      <c r="A99" s="124" t="s">
        <v>71</v>
      </c>
      <c r="B99" s="240" t="s">
        <v>112</v>
      </c>
      <c r="C99" s="240" t="s">
        <v>210</v>
      </c>
      <c r="D99" s="240" t="s">
        <v>211</v>
      </c>
      <c r="E99" s="237">
        <f t="shared" si="4"/>
        <v>60000</v>
      </c>
      <c r="F99" s="237"/>
      <c r="G99" s="237"/>
      <c r="H99" s="237"/>
      <c r="I99" s="237">
        <v>60000</v>
      </c>
      <c r="J99" s="127"/>
    </row>
    <row r="100" spans="1:10" ht="12.75" customHeight="1">
      <c r="A100" s="124" t="s">
        <v>71</v>
      </c>
      <c r="B100" s="240" t="s">
        <v>112</v>
      </c>
      <c r="C100" s="240" t="s">
        <v>205</v>
      </c>
      <c r="D100" s="240" t="s">
        <v>212</v>
      </c>
      <c r="E100" s="237">
        <f t="shared" si="4"/>
        <v>850000</v>
      </c>
      <c r="F100" s="237"/>
      <c r="G100" s="237"/>
      <c r="H100" s="237"/>
      <c r="I100" s="237">
        <v>850000</v>
      </c>
      <c r="J100" s="127"/>
    </row>
    <row r="101" spans="1:10" ht="12.75" customHeight="1">
      <c r="A101" s="124" t="s">
        <v>71</v>
      </c>
      <c r="B101" s="240" t="s">
        <v>112</v>
      </c>
      <c r="C101" s="240" t="s">
        <v>213</v>
      </c>
      <c r="D101" s="240" t="s">
        <v>214</v>
      </c>
      <c r="E101" s="237">
        <f t="shared" si="4"/>
        <v>10000</v>
      </c>
      <c r="F101" s="237"/>
      <c r="G101" s="237"/>
      <c r="H101" s="237"/>
      <c r="I101" s="237">
        <v>10000</v>
      </c>
      <c r="J101" s="127"/>
    </row>
    <row r="102" spans="1:10" ht="12.75" customHeight="1">
      <c r="A102" s="124" t="s">
        <v>71</v>
      </c>
      <c r="B102" s="240" t="s">
        <v>112</v>
      </c>
      <c r="C102" s="240" t="s">
        <v>208</v>
      </c>
      <c r="D102" s="240" t="s">
        <v>215</v>
      </c>
      <c r="E102" s="237">
        <f t="shared" si="4"/>
        <v>80000</v>
      </c>
      <c r="F102" s="237"/>
      <c r="G102" s="237"/>
      <c r="H102" s="237"/>
      <c r="I102" s="237">
        <v>80000</v>
      </c>
      <c r="J102" s="127"/>
    </row>
    <row r="103" spans="1:10" ht="12.75" customHeight="1">
      <c r="A103" s="124" t="s">
        <v>71</v>
      </c>
      <c r="B103" s="156" t="s">
        <v>112</v>
      </c>
      <c r="C103" s="156" t="s">
        <v>205</v>
      </c>
      <c r="D103" s="156" t="s">
        <v>207</v>
      </c>
      <c r="E103" s="237">
        <f t="shared" si="4"/>
        <v>100000</v>
      </c>
      <c r="F103" s="237"/>
      <c r="G103" s="237"/>
      <c r="H103" s="237"/>
      <c r="I103" s="237">
        <v>100000</v>
      </c>
      <c r="J103" s="127"/>
    </row>
    <row r="104" spans="1:10" ht="12.75" customHeight="1">
      <c r="A104" s="124" t="s">
        <v>71</v>
      </c>
      <c r="B104" s="156" t="s">
        <v>112</v>
      </c>
      <c r="C104" s="156" t="s">
        <v>210</v>
      </c>
      <c r="D104" s="156" t="s">
        <v>216</v>
      </c>
      <c r="E104" s="237">
        <f t="shared" si="4"/>
        <v>20000</v>
      </c>
      <c r="F104" s="237"/>
      <c r="G104" s="237"/>
      <c r="H104" s="237"/>
      <c r="I104" s="237">
        <v>20000</v>
      </c>
      <c r="J104" s="127"/>
    </row>
    <row r="105" spans="1:10" ht="12.75" customHeight="1">
      <c r="A105" s="124" t="s">
        <v>71</v>
      </c>
      <c r="B105" s="156" t="s">
        <v>112</v>
      </c>
      <c r="C105" s="156" t="s">
        <v>205</v>
      </c>
      <c r="D105" s="156" t="s">
        <v>207</v>
      </c>
      <c r="E105" s="241">
        <f t="shared" si="4"/>
        <v>550000</v>
      </c>
      <c r="F105" s="241"/>
      <c r="G105" s="241"/>
      <c r="H105" s="241"/>
      <c r="I105" s="241">
        <v>550000</v>
      </c>
      <c r="J105" s="127"/>
    </row>
    <row r="106" spans="1:10" ht="12.75" customHeight="1">
      <c r="A106" s="124" t="s">
        <v>71</v>
      </c>
      <c r="B106" s="156" t="s">
        <v>112</v>
      </c>
      <c r="C106" s="156" t="s">
        <v>113</v>
      </c>
      <c r="D106" s="156" t="s">
        <v>217</v>
      </c>
      <c r="E106" s="241">
        <f t="shared" si="4"/>
        <v>236775</v>
      </c>
      <c r="F106" s="241"/>
      <c r="G106" s="241"/>
      <c r="H106" s="241"/>
      <c r="I106" s="241">
        <v>236775</v>
      </c>
      <c r="J106" s="127"/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19" sqref="F19"/>
    </sheetView>
  </sheetViews>
  <sheetFormatPr defaultColWidth="10.28125" defaultRowHeight="12.75"/>
  <cols>
    <col min="1" max="1" width="8.8515625" style="1" customWidth="1"/>
    <col min="2" max="3" width="9.7109375" style="1" customWidth="1"/>
    <col min="4" max="4" width="29.00390625" style="1" customWidth="1"/>
    <col min="5" max="5" width="27.8515625" style="1" customWidth="1"/>
    <col min="6" max="6" width="23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387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20</v>
      </c>
      <c r="E8" s="10" t="s">
        <v>771</v>
      </c>
      <c r="F8" s="49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20</v>
      </c>
    </row>
    <row r="10" spans="1:6" s="1" customFormat="1" ht="39.75" customHeight="1">
      <c r="A10" s="12" t="s">
        <v>538</v>
      </c>
      <c r="B10" s="13" t="s">
        <v>906</v>
      </c>
      <c r="C10" s="13"/>
      <c r="D10" s="13"/>
      <c r="E10" s="13"/>
      <c r="F10" s="13"/>
    </row>
    <row r="11" spans="1:6" s="1" customFormat="1" ht="39.75" customHeight="1">
      <c r="A11" s="12"/>
      <c r="B11" s="13" t="s">
        <v>907</v>
      </c>
      <c r="C11" s="13"/>
      <c r="D11" s="13"/>
      <c r="E11" s="13"/>
      <c r="F11" s="13"/>
    </row>
    <row r="12" spans="1:6" s="1" customFormat="1" ht="39.75" customHeight="1">
      <c r="A12" s="12"/>
      <c r="B12" s="13" t="s">
        <v>908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909</v>
      </c>
      <c r="F14" s="8" t="s">
        <v>910</v>
      </c>
    </row>
    <row r="15" spans="1:6" s="1" customFormat="1" ht="39.75" customHeight="1">
      <c r="A15" s="12"/>
      <c r="B15" s="9"/>
      <c r="C15" s="9"/>
      <c r="D15" s="9"/>
      <c r="E15" s="9" t="s">
        <v>911</v>
      </c>
      <c r="F15" s="8" t="s">
        <v>912</v>
      </c>
    </row>
    <row r="16" spans="1:6" s="1" customFormat="1" ht="39.75" customHeight="1">
      <c r="A16" s="12"/>
      <c r="B16" s="9"/>
      <c r="C16" s="9"/>
      <c r="D16" s="8" t="s">
        <v>551</v>
      </c>
      <c r="E16" s="9"/>
      <c r="F16" s="22"/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 t="s">
        <v>913</v>
      </c>
      <c r="F18" s="9" t="s">
        <v>595</v>
      </c>
    </row>
    <row r="19" spans="1:6" s="1" customFormat="1" ht="39.75" customHeight="1">
      <c r="A19" s="12"/>
      <c r="B19" s="9"/>
      <c r="C19" s="9"/>
      <c r="D19" s="8" t="s">
        <v>557</v>
      </c>
      <c r="E19" s="9" t="s">
        <v>914</v>
      </c>
      <c r="F19" s="38">
        <v>1</v>
      </c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915</v>
      </c>
      <c r="F23" s="22" t="s">
        <v>916</v>
      </c>
    </row>
    <row r="24" spans="1:6" s="1" customFormat="1" ht="51" customHeight="1">
      <c r="A24" s="8"/>
      <c r="B24" s="9"/>
      <c r="C24" s="9"/>
      <c r="D24" s="9"/>
      <c r="E24" s="9"/>
      <c r="F24" s="38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 t="s">
        <v>917</v>
      </c>
      <c r="F25" s="22">
        <v>0.9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2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389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5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5</v>
      </c>
      <c r="I8" s="43"/>
    </row>
    <row r="9" spans="1:9" ht="27">
      <c r="A9" s="43" t="s">
        <v>538</v>
      </c>
      <c r="B9" s="44" t="s">
        <v>918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3" t="s">
        <v>920</v>
      </c>
      <c r="H11" s="43"/>
      <c r="I11" s="43"/>
    </row>
    <row r="12" spans="1:9" ht="13.5">
      <c r="A12" s="43"/>
      <c r="B12" s="43"/>
      <c r="C12" s="43"/>
      <c r="D12" s="44" t="s">
        <v>921</v>
      </c>
      <c r="E12" s="44"/>
      <c r="F12" s="44"/>
      <c r="G12" s="43" t="s">
        <v>922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7">
        <v>1</v>
      </c>
      <c r="H14" s="47"/>
      <c r="I14" s="47"/>
    </row>
    <row r="15" spans="1:9" ht="13.5">
      <c r="A15" s="43"/>
      <c r="B15" s="43"/>
      <c r="C15" s="43"/>
      <c r="D15" s="44" t="s">
        <v>924</v>
      </c>
      <c r="E15" s="44"/>
      <c r="F15" s="44"/>
      <c r="G15" s="47">
        <v>1</v>
      </c>
      <c r="H15" s="47"/>
      <c r="I15" s="47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848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927</v>
      </c>
      <c r="E26" s="44"/>
      <c r="F26" s="44"/>
      <c r="G26" s="45">
        <v>0.95</v>
      </c>
      <c r="H26" s="43"/>
      <c r="I26" s="43"/>
    </row>
    <row r="27" spans="1:9" ht="13.5">
      <c r="A27" s="43"/>
      <c r="B27" s="43"/>
      <c r="C27" s="43"/>
      <c r="D27" s="44" t="s">
        <v>928</v>
      </c>
      <c r="E27" s="44"/>
      <c r="F27" s="44"/>
      <c r="G27" s="45">
        <v>0.95</v>
      </c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36" sqref="G36:I36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392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6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8"/>
      <c r="I8" s="48"/>
    </row>
    <row r="9" spans="1:9" ht="27">
      <c r="A9" s="43" t="s">
        <v>538</v>
      </c>
      <c r="B9" s="44" t="s">
        <v>930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4" t="s">
        <v>931</v>
      </c>
      <c r="H11" s="44"/>
      <c r="I11" s="44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7">
        <v>1</v>
      </c>
      <c r="H14" s="47"/>
      <c r="I14" s="47"/>
    </row>
    <row r="15" spans="1:9" ht="13.5">
      <c r="A15" s="43"/>
      <c r="B15" s="43"/>
      <c r="C15" s="43"/>
      <c r="D15" s="44" t="s">
        <v>924</v>
      </c>
      <c r="E15" s="44"/>
      <c r="F15" s="44"/>
      <c r="G15" s="47">
        <v>1</v>
      </c>
      <c r="H15" s="47"/>
      <c r="I15" s="47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932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933</v>
      </c>
      <c r="E26" s="44"/>
      <c r="F26" s="44"/>
      <c r="G26" s="43" t="s">
        <v>934</v>
      </c>
      <c r="H26" s="43"/>
      <c r="I26" s="43"/>
    </row>
    <row r="27" spans="1:9" ht="13.5">
      <c r="A27" s="43"/>
      <c r="B27" s="43"/>
      <c r="C27" s="43"/>
      <c r="D27" s="44" t="s">
        <v>935</v>
      </c>
      <c r="E27" s="44"/>
      <c r="F27" s="44"/>
      <c r="G27" s="43" t="s">
        <v>934</v>
      </c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G26" sqref="G26:I27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391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355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355</v>
      </c>
      <c r="I8" s="43"/>
    </row>
    <row r="9" spans="1:9" ht="27">
      <c r="A9" s="43" t="s">
        <v>538</v>
      </c>
      <c r="B9" s="44" t="s">
        <v>936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3" t="s">
        <v>937</v>
      </c>
      <c r="H11" s="43"/>
      <c r="I11" s="43"/>
    </row>
    <row r="12" spans="1:9" ht="13.5">
      <c r="A12" s="43"/>
      <c r="B12" s="43"/>
      <c r="C12" s="43"/>
      <c r="D12" s="44" t="s">
        <v>921</v>
      </c>
      <c r="E12" s="44"/>
      <c r="F12" s="44"/>
      <c r="G12" s="43" t="s">
        <v>938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924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939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927</v>
      </c>
      <c r="E26" s="44"/>
      <c r="F26" s="44"/>
      <c r="G26" s="45">
        <v>0.96</v>
      </c>
      <c r="H26" s="43"/>
      <c r="I26" s="43"/>
    </row>
    <row r="27" spans="1:9" ht="13.5">
      <c r="A27" s="43"/>
      <c r="B27" s="43"/>
      <c r="C27" s="43"/>
      <c r="D27" s="44" t="s">
        <v>928</v>
      </c>
      <c r="E27" s="44"/>
      <c r="F27" s="44"/>
      <c r="G27" s="45">
        <v>0.96</v>
      </c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0.96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7">
      <selection activeCell="G35" sqref="G35:I3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940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20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8">
        <v>20</v>
      </c>
      <c r="I8" s="48"/>
    </row>
    <row r="9" spans="1:9" ht="60" customHeight="1">
      <c r="A9" s="43" t="s">
        <v>538</v>
      </c>
      <c r="B9" s="44" t="s">
        <v>941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3" t="s">
        <v>942</v>
      </c>
      <c r="H11" s="43"/>
      <c r="I11" s="43"/>
    </row>
    <row r="12" spans="1:9" ht="13.5">
      <c r="A12" s="43"/>
      <c r="B12" s="43"/>
      <c r="C12" s="43"/>
      <c r="D12" s="44" t="s">
        <v>921</v>
      </c>
      <c r="E12" s="44"/>
      <c r="F12" s="44"/>
      <c r="G12" s="43" t="s">
        <v>943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924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944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933</v>
      </c>
      <c r="E26" s="44"/>
      <c r="F26" s="44"/>
      <c r="G26" s="45">
        <v>1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35" sqref="G35:I3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393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20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8">
        <v>20</v>
      </c>
      <c r="I8" s="48"/>
    </row>
    <row r="9" spans="1:9" ht="27">
      <c r="A9" s="43" t="s">
        <v>538</v>
      </c>
      <c r="B9" s="44" t="s">
        <v>945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4" t="s">
        <v>946</v>
      </c>
      <c r="H11" s="44"/>
      <c r="I11" s="44"/>
    </row>
    <row r="12" spans="1:9" ht="13.5">
      <c r="A12" s="43"/>
      <c r="B12" s="43"/>
      <c r="C12" s="43"/>
      <c r="D12" s="44" t="s">
        <v>921</v>
      </c>
      <c r="E12" s="44"/>
      <c r="F12" s="44"/>
      <c r="G12" s="44" t="s">
        <v>947</v>
      </c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924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944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927</v>
      </c>
      <c r="E26" s="44"/>
      <c r="F26" s="44"/>
      <c r="G26" s="45">
        <v>1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1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35" sqref="G35:I35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394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0.5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8">
        <v>0.5</v>
      </c>
      <c r="I8" s="48"/>
    </row>
    <row r="9" spans="1:9" ht="48" customHeight="1">
      <c r="A9" s="43" t="s">
        <v>538</v>
      </c>
      <c r="B9" s="44" t="s">
        <v>948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565</v>
      </c>
      <c r="E11" s="44"/>
      <c r="F11" s="44"/>
      <c r="G11" s="44"/>
      <c r="H11" s="44"/>
      <c r="I11" s="44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565</v>
      </c>
      <c r="E14" s="44"/>
      <c r="F14" s="44"/>
      <c r="G14" s="43"/>
      <c r="H14" s="43"/>
      <c r="I14" s="43"/>
    </row>
    <row r="15" spans="1:9" ht="13.5">
      <c r="A15" s="43"/>
      <c r="B15" s="43"/>
      <c r="C15" s="43"/>
      <c r="D15" s="44" t="s">
        <v>549</v>
      </c>
      <c r="E15" s="44"/>
      <c r="F15" s="44"/>
      <c r="G15" s="43"/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949</v>
      </c>
      <c r="E17" s="44"/>
      <c r="F17" s="44"/>
      <c r="G17" s="43" t="s">
        <v>950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951</v>
      </c>
      <c r="E20" s="44"/>
      <c r="F20" s="44"/>
      <c r="G20" s="43" t="s">
        <v>952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953</v>
      </c>
      <c r="E26" s="44"/>
      <c r="F26" s="44"/>
      <c r="G26" s="45">
        <v>0.95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954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8" sqref="H8:I8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395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10</v>
      </c>
      <c r="I8" s="43"/>
    </row>
    <row r="9" spans="1:9" ht="27">
      <c r="A9" s="43" t="s">
        <v>538</v>
      </c>
      <c r="B9" s="44" t="s">
        <v>955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3" t="s">
        <v>956</v>
      </c>
      <c r="H11" s="43"/>
      <c r="I11" s="43"/>
    </row>
    <row r="12" spans="1:9" ht="13.5">
      <c r="A12" s="43"/>
      <c r="B12" s="43"/>
      <c r="C12" s="43"/>
      <c r="D12" s="44" t="s">
        <v>549</v>
      </c>
      <c r="E12" s="44"/>
      <c r="F12" s="44"/>
      <c r="G12" s="44"/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924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735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565</v>
      </c>
      <c r="E26" s="44"/>
      <c r="F26" s="44"/>
      <c r="G26" s="43"/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0.96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2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396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8">
        <v>1</v>
      </c>
      <c r="I8" s="48"/>
    </row>
    <row r="9" spans="1:9" ht="27">
      <c r="A9" s="43" t="s">
        <v>538</v>
      </c>
      <c r="B9" s="44" t="s">
        <v>957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3" t="s">
        <v>958</v>
      </c>
      <c r="H11" s="43"/>
      <c r="I11" s="43"/>
    </row>
    <row r="12" spans="1:9" ht="13.5">
      <c r="A12" s="43"/>
      <c r="B12" s="43"/>
      <c r="C12" s="43"/>
      <c r="D12" s="44" t="s">
        <v>921</v>
      </c>
      <c r="E12" s="44"/>
      <c r="F12" s="44"/>
      <c r="G12" s="43" t="s">
        <v>959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924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960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927</v>
      </c>
      <c r="E26" s="44"/>
      <c r="F26" s="44"/>
      <c r="G26" s="45">
        <v>1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0.97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26" sqref="G26:I26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397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10</v>
      </c>
      <c r="I8" s="43"/>
    </row>
    <row r="9" spans="1:9" ht="27">
      <c r="A9" s="43" t="s">
        <v>538</v>
      </c>
      <c r="B9" s="44" t="s">
        <v>961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3" t="s">
        <v>962</v>
      </c>
      <c r="H11" s="43"/>
      <c r="I11" s="43"/>
    </row>
    <row r="12" spans="1:9" ht="13.5">
      <c r="A12" s="43"/>
      <c r="B12" s="43"/>
      <c r="C12" s="43"/>
      <c r="D12" s="44" t="s">
        <v>921</v>
      </c>
      <c r="E12" s="44"/>
      <c r="F12" s="44"/>
      <c r="G12" s="43" t="s">
        <v>963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924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735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927</v>
      </c>
      <c r="E26" s="44"/>
      <c r="F26" s="44"/>
      <c r="G26" s="45">
        <v>0.95</v>
      </c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3"/>
  <sheetViews>
    <sheetView showGridLines="0" workbookViewId="0" topLeftCell="A1">
      <selection activeCell="D28" sqref="D28"/>
    </sheetView>
  </sheetViews>
  <sheetFormatPr defaultColWidth="9.140625" defaultRowHeight="12.75" customHeight="1"/>
  <cols>
    <col min="1" max="1" width="42.8515625" style="79" customWidth="1"/>
    <col min="2" max="2" width="28.00390625" style="79" customWidth="1"/>
    <col min="3" max="3" width="47.140625" style="79" customWidth="1"/>
    <col min="4" max="4" width="46.421875" style="79" customWidth="1"/>
    <col min="5" max="5" width="21.421875" style="79" customWidth="1"/>
    <col min="6" max="9" width="14.28125" style="79" customWidth="1"/>
    <col min="10" max="10" width="9.140625" style="79" customWidth="1"/>
    <col min="11" max="18" width="14.28125" style="79" customWidth="1"/>
    <col min="19" max="19" width="15.8515625" style="79" customWidth="1"/>
    <col min="20" max="21" width="14.28125" style="79" customWidth="1"/>
    <col min="22" max="24" width="9.140625" style="79" customWidth="1"/>
    <col min="25" max="26" width="14.28125" style="79" customWidth="1"/>
    <col min="27" max="27" width="11.8515625" style="79" customWidth="1"/>
    <col min="28" max="34" width="9.140625" style="79" customWidth="1"/>
    <col min="35" max="35" width="14.28125" style="79" customWidth="1"/>
    <col min="36" max="41" width="9.140625" style="79" customWidth="1"/>
    <col min="42" max="43" width="14.28125" style="79" customWidth="1"/>
    <col min="44" max="44" width="9.140625" style="79" customWidth="1"/>
    <col min="45" max="45" width="14.28125" style="79" customWidth="1"/>
    <col min="46" max="46" width="9.140625" style="79" customWidth="1"/>
    <col min="47" max="50" width="14.28125" style="79" customWidth="1"/>
    <col min="51" max="54" width="9.140625" style="79" customWidth="1"/>
    <col min="55" max="55" width="14.28125" style="79" customWidth="1"/>
    <col min="56" max="56" width="9.140625" style="79" customWidth="1"/>
    <col min="57" max="57" width="14.28125" style="79" customWidth="1"/>
    <col min="58" max="114" width="9.140625" style="79" customWidth="1"/>
  </cols>
  <sheetData>
    <row r="1" spans="1:113" s="79" customFormat="1" ht="15" customHeight="1">
      <c r="A1" s="212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</row>
    <row r="2" spans="1:113" s="79" customFormat="1" ht="18.75" customHeight="1">
      <c r="A2" s="96" t="s">
        <v>244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</row>
    <row r="3" spans="1:113" s="79" customFormat="1" ht="1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</row>
    <row r="4" spans="1:113" s="211" customFormat="1" ht="15" customHeight="1">
      <c r="A4" s="98" t="s">
        <v>52</v>
      </c>
      <c r="B4" s="98" t="s">
        <v>237</v>
      </c>
      <c r="C4" s="98"/>
      <c r="D4" s="98"/>
      <c r="E4" s="98" t="s">
        <v>53</v>
      </c>
      <c r="F4" s="98" t="s">
        <v>245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 t="s">
        <v>246</v>
      </c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 t="s">
        <v>247</v>
      </c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 t="s">
        <v>248</v>
      </c>
      <c r="BJ4" s="98"/>
      <c r="BK4" s="98"/>
      <c r="BL4" s="98"/>
      <c r="BM4" s="98"/>
      <c r="BN4" s="98" t="s">
        <v>249</v>
      </c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 t="s">
        <v>250</v>
      </c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 t="s">
        <v>251</v>
      </c>
      <c r="CS4" s="98"/>
      <c r="CT4" s="98"/>
      <c r="CU4" s="98" t="s">
        <v>252</v>
      </c>
      <c r="CV4" s="98"/>
      <c r="CW4" s="98"/>
      <c r="CX4" s="98"/>
      <c r="CY4" s="98"/>
      <c r="CZ4" s="98"/>
      <c r="DA4" s="179" t="s">
        <v>253</v>
      </c>
      <c r="DB4" s="180"/>
      <c r="DC4" s="180"/>
      <c r="DD4" s="181"/>
      <c r="DE4" s="98" t="s">
        <v>81</v>
      </c>
      <c r="DF4" s="98"/>
      <c r="DG4" s="98"/>
      <c r="DH4" s="98"/>
      <c r="DI4" s="98"/>
    </row>
    <row r="5" spans="1:113" s="211" customFormat="1" ht="48.75" customHeight="1">
      <c r="A5" s="98" t="s">
        <v>52</v>
      </c>
      <c r="B5" s="98" t="s">
        <v>88</v>
      </c>
      <c r="C5" s="98" t="s">
        <v>89</v>
      </c>
      <c r="D5" s="98" t="s">
        <v>90</v>
      </c>
      <c r="E5" s="98" t="s">
        <v>53</v>
      </c>
      <c r="F5" s="98" t="s">
        <v>238</v>
      </c>
      <c r="G5" s="98" t="s">
        <v>254</v>
      </c>
      <c r="H5" s="98" t="s">
        <v>255</v>
      </c>
      <c r="I5" s="98" t="s">
        <v>256</v>
      </c>
      <c r="J5" s="98" t="s">
        <v>257</v>
      </c>
      <c r="K5" s="98" t="s">
        <v>258</v>
      </c>
      <c r="L5" s="98" t="s">
        <v>259</v>
      </c>
      <c r="M5" s="98" t="s">
        <v>260</v>
      </c>
      <c r="N5" s="98" t="s">
        <v>261</v>
      </c>
      <c r="O5" s="98" t="s">
        <v>262</v>
      </c>
      <c r="P5" s="98" t="s">
        <v>263</v>
      </c>
      <c r="Q5" s="98" t="s">
        <v>264</v>
      </c>
      <c r="R5" s="98" t="s">
        <v>265</v>
      </c>
      <c r="S5" s="98" t="s">
        <v>266</v>
      </c>
      <c r="T5" s="98" t="s">
        <v>238</v>
      </c>
      <c r="U5" s="98" t="s">
        <v>267</v>
      </c>
      <c r="V5" s="98" t="s">
        <v>268</v>
      </c>
      <c r="W5" s="98" t="s">
        <v>269</v>
      </c>
      <c r="X5" s="98" t="s">
        <v>270</v>
      </c>
      <c r="Y5" s="98" t="s">
        <v>271</v>
      </c>
      <c r="Z5" s="98" t="s">
        <v>272</v>
      </c>
      <c r="AA5" s="98" t="s">
        <v>273</v>
      </c>
      <c r="AB5" s="98" t="s">
        <v>274</v>
      </c>
      <c r="AC5" s="98" t="s">
        <v>275</v>
      </c>
      <c r="AD5" s="98" t="s">
        <v>276</v>
      </c>
      <c r="AE5" s="98" t="s">
        <v>277</v>
      </c>
      <c r="AF5" s="98" t="s">
        <v>278</v>
      </c>
      <c r="AG5" s="98" t="s">
        <v>279</v>
      </c>
      <c r="AH5" s="98" t="s">
        <v>280</v>
      </c>
      <c r="AI5" s="98" t="s">
        <v>281</v>
      </c>
      <c r="AJ5" s="98" t="s">
        <v>282</v>
      </c>
      <c r="AK5" s="98" t="s">
        <v>283</v>
      </c>
      <c r="AL5" s="98" t="s">
        <v>284</v>
      </c>
      <c r="AM5" s="98" t="s">
        <v>285</v>
      </c>
      <c r="AN5" s="98" t="s">
        <v>286</v>
      </c>
      <c r="AO5" s="98" t="s">
        <v>287</v>
      </c>
      <c r="AP5" s="98" t="s">
        <v>288</v>
      </c>
      <c r="AQ5" s="98" t="s">
        <v>289</v>
      </c>
      <c r="AR5" s="98" t="s">
        <v>290</v>
      </c>
      <c r="AS5" s="98" t="s">
        <v>291</v>
      </c>
      <c r="AT5" s="98" t="s">
        <v>292</v>
      </c>
      <c r="AU5" s="98" t="s">
        <v>293</v>
      </c>
      <c r="AV5" s="98" t="s">
        <v>238</v>
      </c>
      <c r="AW5" s="98" t="s">
        <v>294</v>
      </c>
      <c r="AX5" s="98" t="s">
        <v>295</v>
      </c>
      <c r="AY5" s="98" t="s">
        <v>296</v>
      </c>
      <c r="AZ5" s="98" t="s">
        <v>297</v>
      </c>
      <c r="BA5" s="98" t="s">
        <v>298</v>
      </c>
      <c r="BB5" s="98" t="s">
        <v>299</v>
      </c>
      <c r="BC5" s="189" t="s">
        <v>300</v>
      </c>
      <c r="BD5" s="98" t="s">
        <v>301</v>
      </c>
      <c r="BE5" s="189" t="s">
        <v>302</v>
      </c>
      <c r="BF5" s="98" t="s">
        <v>303</v>
      </c>
      <c r="BG5" s="98" t="s">
        <v>304</v>
      </c>
      <c r="BH5" s="98" t="s">
        <v>305</v>
      </c>
      <c r="BI5" s="98" t="s">
        <v>238</v>
      </c>
      <c r="BJ5" s="98" t="s">
        <v>306</v>
      </c>
      <c r="BK5" s="98" t="s">
        <v>307</v>
      </c>
      <c r="BL5" s="98" t="s">
        <v>308</v>
      </c>
      <c r="BM5" s="98" t="s">
        <v>309</v>
      </c>
      <c r="BN5" s="98" t="s">
        <v>238</v>
      </c>
      <c r="BO5" s="98" t="s">
        <v>310</v>
      </c>
      <c r="BP5" s="98" t="s">
        <v>311</v>
      </c>
      <c r="BQ5" s="98" t="s">
        <v>312</v>
      </c>
      <c r="BR5" s="98" t="s">
        <v>313</v>
      </c>
      <c r="BS5" s="98" t="s">
        <v>314</v>
      </c>
      <c r="BT5" s="98" t="s">
        <v>315</v>
      </c>
      <c r="BU5" s="98" t="s">
        <v>316</v>
      </c>
      <c r="BV5" s="98" t="s">
        <v>317</v>
      </c>
      <c r="BW5" s="98" t="s">
        <v>318</v>
      </c>
      <c r="BX5" s="98" t="s">
        <v>319</v>
      </c>
      <c r="BY5" s="98" t="s">
        <v>320</v>
      </c>
      <c r="BZ5" s="98" t="s">
        <v>321</v>
      </c>
      <c r="CA5" s="98" t="s">
        <v>238</v>
      </c>
      <c r="CB5" s="98" t="s">
        <v>310</v>
      </c>
      <c r="CC5" s="98" t="s">
        <v>311</v>
      </c>
      <c r="CD5" s="98" t="s">
        <v>312</v>
      </c>
      <c r="CE5" s="98" t="s">
        <v>313</v>
      </c>
      <c r="CF5" s="98" t="s">
        <v>314</v>
      </c>
      <c r="CG5" s="98" t="s">
        <v>315</v>
      </c>
      <c r="CH5" s="98" t="s">
        <v>316</v>
      </c>
      <c r="CI5" s="98" t="s">
        <v>322</v>
      </c>
      <c r="CJ5" s="98" t="s">
        <v>323</v>
      </c>
      <c r="CK5" s="98" t="s">
        <v>324</v>
      </c>
      <c r="CL5" s="98" t="s">
        <v>325</v>
      </c>
      <c r="CM5" s="98" t="s">
        <v>317</v>
      </c>
      <c r="CN5" s="98" t="s">
        <v>318</v>
      </c>
      <c r="CO5" s="98" t="s">
        <v>319</v>
      </c>
      <c r="CP5" s="98" t="s">
        <v>320</v>
      </c>
      <c r="CQ5" s="98" t="s">
        <v>326</v>
      </c>
      <c r="CR5" s="98" t="s">
        <v>238</v>
      </c>
      <c r="CS5" s="98" t="s">
        <v>327</v>
      </c>
      <c r="CT5" s="98" t="s">
        <v>328</v>
      </c>
      <c r="CU5" s="98" t="s">
        <v>238</v>
      </c>
      <c r="CV5" s="98" t="s">
        <v>327</v>
      </c>
      <c r="CW5" s="98" t="s">
        <v>329</v>
      </c>
      <c r="CX5" s="98" t="s">
        <v>330</v>
      </c>
      <c r="CY5" s="98" t="s">
        <v>331</v>
      </c>
      <c r="CZ5" s="98" t="s">
        <v>328</v>
      </c>
      <c r="DA5" s="98" t="s">
        <v>238</v>
      </c>
      <c r="DB5" s="98" t="s">
        <v>332</v>
      </c>
      <c r="DC5" s="98" t="s">
        <v>333</v>
      </c>
      <c r="DD5" s="98" t="s">
        <v>334</v>
      </c>
      <c r="DE5" s="98" t="s">
        <v>238</v>
      </c>
      <c r="DF5" s="98" t="s">
        <v>335</v>
      </c>
      <c r="DG5" s="98" t="s">
        <v>336</v>
      </c>
      <c r="DH5" s="98" t="s">
        <v>337</v>
      </c>
      <c r="DI5" s="98" t="s">
        <v>81</v>
      </c>
    </row>
    <row r="6" spans="1:113" s="105" customFormat="1" ht="30" customHeight="1">
      <c r="A6" s="177" t="s">
        <v>53</v>
      </c>
      <c r="B6" s="177"/>
      <c r="C6" s="177"/>
      <c r="D6" s="213"/>
      <c r="E6" s="214">
        <f>F6+T6+AV6</f>
        <v>28913197.689999998</v>
      </c>
      <c r="F6" s="214">
        <f>SUM(G6:S6)</f>
        <v>24280364.43</v>
      </c>
      <c r="G6" s="214">
        <f>SUM(G7:G13)</f>
        <v>4082244</v>
      </c>
      <c r="H6" s="214">
        <f>SUM(H7:H13)</f>
        <v>2950572</v>
      </c>
      <c r="I6" s="214">
        <f aca="true" t="shared" si="0" ref="I6:AN6">SUM(I7:I13)</f>
        <v>0</v>
      </c>
      <c r="J6" s="214">
        <f t="shared" si="0"/>
        <v>0</v>
      </c>
      <c r="K6" s="214">
        <f t="shared" si="0"/>
        <v>2432460</v>
      </c>
      <c r="L6" s="214">
        <f t="shared" si="0"/>
        <v>0</v>
      </c>
      <c r="M6" s="214">
        <f t="shared" si="0"/>
        <v>0</v>
      </c>
      <c r="N6" s="214">
        <f t="shared" si="0"/>
        <v>1180147.3199999998</v>
      </c>
      <c r="O6" s="214">
        <f t="shared" si="0"/>
        <v>0</v>
      </c>
      <c r="P6" s="214">
        <f t="shared" si="0"/>
        <v>2675137.71</v>
      </c>
      <c r="Q6" s="214">
        <f t="shared" si="0"/>
        <v>6798636</v>
      </c>
      <c r="R6" s="214">
        <f t="shared" si="0"/>
        <v>0</v>
      </c>
      <c r="S6" s="214">
        <f t="shared" si="0"/>
        <v>4161167.4</v>
      </c>
      <c r="T6" s="214">
        <f>SUM(U6:AU6)</f>
        <v>4212443.02</v>
      </c>
      <c r="U6" s="214">
        <f t="shared" si="0"/>
        <v>2380000</v>
      </c>
      <c r="V6" s="214">
        <f t="shared" si="0"/>
        <v>0</v>
      </c>
      <c r="W6" s="214">
        <f t="shared" si="0"/>
        <v>0</v>
      </c>
      <c r="X6" s="214">
        <f t="shared" si="0"/>
        <v>0</v>
      </c>
      <c r="Y6" s="214">
        <f t="shared" si="0"/>
        <v>0</v>
      </c>
      <c r="Z6" s="214">
        <f t="shared" si="0"/>
        <v>0</v>
      </c>
      <c r="AA6" s="214">
        <f t="shared" si="0"/>
        <v>280560</v>
      </c>
      <c r="AB6" s="214">
        <f t="shared" si="0"/>
        <v>0</v>
      </c>
      <c r="AC6" s="214">
        <f t="shared" si="0"/>
        <v>0</v>
      </c>
      <c r="AD6" s="214">
        <f t="shared" si="0"/>
        <v>0</v>
      </c>
      <c r="AE6" s="214">
        <f t="shared" si="0"/>
        <v>0</v>
      </c>
      <c r="AF6" s="214">
        <f t="shared" si="0"/>
        <v>0</v>
      </c>
      <c r="AG6" s="214">
        <f t="shared" si="0"/>
        <v>0</v>
      </c>
      <c r="AH6" s="214">
        <f t="shared" si="0"/>
        <v>0</v>
      </c>
      <c r="AI6" s="214">
        <f t="shared" si="0"/>
        <v>13410.779999999999</v>
      </c>
      <c r="AJ6" s="214">
        <f t="shared" si="0"/>
        <v>0</v>
      </c>
      <c r="AK6" s="214">
        <f t="shared" si="0"/>
        <v>0</v>
      </c>
      <c r="AL6" s="214">
        <f t="shared" si="0"/>
        <v>0</v>
      </c>
      <c r="AM6" s="214">
        <f t="shared" si="0"/>
        <v>0</v>
      </c>
      <c r="AN6" s="214">
        <f t="shared" si="0"/>
        <v>0</v>
      </c>
      <c r="AO6" s="214">
        <f aca="true" t="shared" si="1" ref="AO6:BT6">SUM(AO7:AO13)</f>
        <v>0</v>
      </c>
      <c r="AP6" s="214">
        <f t="shared" si="1"/>
        <v>214572.24000000002</v>
      </c>
      <c r="AQ6" s="214">
        <f t="shared" si="1"/>
        <v>178500</v>
      </c>
      <c r="AR6" s="214">
        <f t="shared" si="1"/>
        <v>0</v>
      </c>
      <c r="AS6" s="214">
        <f t="shared" si="1"/>
        <v>1145400</v>
      </c>
      <c r="AT6" s="214">
        <f t="shared" si="1"/>
        <v>0</v>
      </c>
      <c r="AU6" s="214">
        <f t="shared" si="1"/>
        <v>0</v>
      </c>
      <c r="AV6" s="214">
        <f>SUM(AW6:BH6)</f>
        <v>420390.24</v>
      </c>
      <c r="AW6" s="214">
        <f t="shared" si="1"/>
        <v>0</v>
      </c>
      <c r="AX6" s="214">
        <f t="shared" si="1"/>
        <v>0</v>
      </c>
      <c r="AY6" s="214">
        <f t="shared" si="1"/>
        <v>0</v>
      </c>
      <c r="AZ6" s="214">
        <f t="shared" si="1"/>
        <v>0</v>
      </c>
      <c r="BA6" s="214">
        <f t="shared" si="1"/>
        <v>0</v>
      </c>
      <c r="BB6" s="228">
        <f t="shared" si="1"/>
        <v>0</v>
      </c>
      <c r="BC6" s="142">
        <f t="shared" si="1"/>
        <v>419670.24</v>
      </c>
      <c r="BD6" s="229">
        <f t="shared" si="1"/>
        <v>0</v>
      </c>
      <c r="BE6" s="142">
        <f t="shared" si="1"/>
        <v>720</v>
      </c>
      <c r="BF6" s="233">
        <f t="shared" si="1"/>
        <v>0</v>
      </c>
      <c r="BG6" s="214">
        <f t="shared" si="1"/>
        <v>0</v>
      </c>
      <c r="BH6" s="214">
        <f t="shared" si="1"/>
        <v>0</v>
      </c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</row>
    <row r="7" spans="1:113" s="79" customFormat="1" ht="15" customHeight="1">
      <c r="A7" s="215" t="s">
        <v>338</v>
      </c>
      <c r="B7" s="216" t="s">
        <v>94</v>
      </c>
      <c r="C7" s="216" t="s">
        <v>95</v>
      </c>
      <c r="D7" s="217" t="s">
        <v>242</v>
      </c>
      <c r="E7" s="214">
        <f aca="true" t="shared" si="2" ref="E7:E13">F7+T7+AV7</f>
        <v>11275820.44</v>
      </c>
      <c r="F7" s="214">
        <f>SUM(G7:S7)</f>
        <v>9402943.44</v>
      </c>
      <c r="G7" s="214">
        <v>1820544</v>
      </c>
      <c r="H7" s="214">
        <v>2386860</v>
      </c>
      <c r="I7" s="214"/>
      <c r="J7" s="214"/>
      <c r="K7" s="214"/>
      <c r="L7" s="214"/>
      <c r="M7" s="214"/>
      <c r="N7" s="214"/>
      <c r="O7" s="214"/>
      <c r="P7" s="214">
        <v>1191376.84</v>
      </c>
      <c r="Q7" s="214">
        <v>3012996</v>
      </c>
      <c r="R7" s="214"/>
      <c r="S7" s="214">
        <f>604385+386781.6</f>
        <v>991166.6</v>
      </c>
      <c r="T7" s="214">
        <f aca="true" t="shared" si="3" ref="T7:T13">SUM(U7:AU7)</f>
        <v>1872337</v>
      </c>
      <c r="U7" s="214">
        <v>920000</v>
      </c>
      <c r="V7" s="214"/>
      <c r="W7" s="214"/>
      <c r="X7" s="214"/>
      <c r="Y7" s="127"/>
      <c r="Z7" s="127"/>
      <c r="AA7" s="224">
        <v>119640</v>
      </c>
      <c r="AB7" s="127"/>
      <c r="AC7" s="127"/>
      <c r="AD7" s="127"/>
      <c r="AE7" s="127"/>
      <c r="AF7" s="127"/>
      <c r="AG7" s="127"/>
      <c r="AH7" s="127"/>
      <c r="AI7" s="224">
        <v>6029.24</v>
      </c>
      <c r="AJ7" s="127"/>
      <c r="AK7" s="127"/>
      <c r="AL7" s="127"/>
      <c r="AM7" s="127"/>
      <c r="AN7" s="127"/>
      <c r="AO7" s="127"/>
      <c r="AP7" s="224">
        <v>96467.76</v>
      </c>
      <c r="AQ7" s="224">
        <v>69000</v>
      </c>
      <c r="AR7" s="127"/>
      <c r="AS7" s="224">
        <v>661200</v>
      </c>
      <c r="AT7" s="127"/>
      <c r="AU7" s="127"/>
      <c r="AV7" s="142">
        <f aca="true" t="shared" si="4" ref="AV7:AV13">SUM(AW7:BH7)</f>
        <v>540</v>
      </c>
      <c r="AW7" s="127"/>
      <c r="AX7" s="127"/>
      <c r="AY7" s="127"/>
      <c r="AZ7" s="127"/>
      <c r="BA7" s="127"/>
      <c r="BB7" s="127"/>
      <c r="BC7" s="230" t="s">
        <v>339</v>
      </c>
      <c r="BD7" s="127"/>
      <c r="BE7" s="230">
        <v>540</v>
      </c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ht="12.75" customHeight="1">
      <c r="A8" s="218" t="s">
        <v>338</v>
      </c>
      <c r="B8" s="169" t="s">
        <v>94</v>
      </c>
      <c r="C8" s="169" t="s">
        <v>95</v>
      </c>
      <c r="D8" s="219" t="s">
        <v>97</v>
      </c>
      <c r="E8" s="214">
        <f t="shared" si="2"/>
        <v>10485963.829999998</v>
      </c>
      <c r="F8" s="214">
        <f aca="true" t="shared" si="5" ref="F8:F13">SUM(G8:S8)</f>
        <v>9125925.2</v>
      </c>
      <c r="G8" s="214">
        <v>1450224</v>
      </c>
      <c r="H8" s="214">
        <v>8976</v>
      </c>
      <c r="I8" s="214"/>
      <c r="J8" s="214"/>
      <c r="K8" s="214">
        <v>1837800</v>
      </c>
      <c r="L8" s="214"/>
      <c r="M8" s="214"/>
      <c r="N8" s="214"/>
      <c r="O8" s="214"/>
      <c r="P8" s="214">
        <v>940388.4</v>
      </c>
      <c r="Q8" s="214">
        <v>2349168</v>
      </c>
      <c r="R8" s="214"/>
      <c r="S8" s="214">
        <f>2386040+153328.8</f>
        <v>2539368.8</v>
      </c>
      <c r="T8" s="214">
        <f t="shared" si="3"/>
        <v>1359858.63</v>
      </c>
      <c r="U8" s="214">
        <v>880000</v>
      </c>
      <c r="V8" s="214"/>
      <c r="W8" s="214"/>
      <c r="X8" s="214"/>
      <c r="Y8" s="127"/>
      <c r="Z8" s="127"/>
      <c r="AA8" s="224">
        <v>96960</v>
      </c>
      <c r="AB8" s="127"/>
      <c r="AC8" s="127"/>
      <c r="AD8" s="127"/>
      <c r="AE8" s="127"/>
      <c r="AF8" s="127"/>
      <c r="AG8" s="127"/>
      <c r="AH8" s="127"/>
      <c r="AI8" s="224">
        <v>4664.63</v>
      </c>
      <c r="AJ8" s="127"/>
      <c r="AK8" s="127"/>
      <c r="AL8" s="127"/>
      <c r="AM8" s="127"/>
      <c r="AN8" s="127"/>
      <c r="AO8" s="127"/>
      <c r="AP8" s="224">
        <v>74634</v>
      </c>
      <c r="AQ8" s="224">
        <v>66000</v>
      </c>
      <c r="AR8" s="127"/>
      <c r="AS8" s="224">
        <v>237600</v>
      </c>
      <c r="AT8" s="127"/>
      <c r="AU8" s="127"/>
      <c r="AV8" s="142">
        <f t="shared" si="4"/>
        <v>180</v>
      </c>
      <c r="AW8" s="127"/>
      <c r="AX8" s="127"/>
      <c r="AY8" s="127"/>
      <c r="AZ8" s="127"/>
      <c r="BA8" s="127"/>
      <c r="BB8" s="127"/>
      <c r="BC8" s="225"/>
      <c r="BD8" s="127"/>
      <c r="BE8" s="225">
        <v>180</v>
      </c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</row>
    <row r="9" spans="1:113" ht="12.75" customHeight="1">
      <c r="A9" s="218" t="s">
        <v>338</v>
      </c>
      <c r="B9" s="169" t="s">
        <v>98</v>
      </c>
      <c r="C9" s="169" t="s">
        <v>99</v>
      </c>
      <c r="D9" s="219" t="s">
        <v>100</v>
      </c>
      <c r="E9" s="214">
        <f t="shared" si="2"/>
        <v>626395.44</v>
      </c>
      <c r="F9" s="214">
        <f t="shared" si="5"/>
        <v>626395.44</v>
      </c>
      <c r="G9" s="214"/>
      <c r="H9" s="214"/>
      <c r="I9" s="214"/>
      <c r="J9" s="214"/>
      <c r="K9" s="214"/>
      <c r="L9" s="214"/>
      <c r="M9" s="214"/>
      <c r="N9" s="214">
        <v>626395.44</v>
      </c>
      <c r="O9" s="214"/>
      <c r="P9" s="214"/>
      <c r="Q9" s="214"/>
      <c r="R9" s="214"/>
      <c r="S9" s="214"/>
      <c r="T9" s="214">
        <f t="shared" si="3"/>
        <v>0</v>
      </c>
      <c r="U9" s="214" t="s">
        <v>339</v>
      </c>
      <c r="V9" s="214"/>
      <c r="W9" s="214"/>
      <c r="X9" s="214"/>
      <c r="Y9" s="127"/>
      <c r="Z9" s="127"/>
      <c r="AA9" s="225"/>
      <c r="AB9" s="127"/>
      <c r="AC9" s="127"/>
      <c r="AD9" s="127"/>
      <c r="AE9" s="127"/>
      <c r="AF9" s="127"/>
      <c r="AG9" s="127"/>
      <c r="AH9" s="127"/>
      <c r="AI9" s="225"/>
      <c r="AJ9" s="127"/>
      <c r="AK9" s="127"/>
      <c r="AL9" s="127"/>
      <c r="AM9" s="127"/>
      <c r="AN9" s="127"/>
      <c r="AO9" s="127"/>
      <c r="AP9" s="225"/>
      <c r="AQ9" s="225"/>
      <c r="AR9" s="127"/>
      <c r="AS9" s="225" t="s">
        <v>339</v>
      </c>
      <c r="AT9" s="127"/>
      <c r="AU9" s="127"/>
      <c r="AV9" s="142">
        <f t="shared" si="4"/>
        <v>0</v>
      </c>
      <c r="AW9" s="127"/>
      <c r="AX9" s="127"/>
      <c r="AY9" s="127"/>
      <c r="AZ9" s="127"/>
      <c r="BA9" s="127"/>
      <c r="BB9" s="127"/>
      <c r="BC9" s="225" t="s">
        <v>339</v>
      </c>
      <c r="BD9" s="127"/>
      <c r="BE9" s="225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</row>
    <row r="10" spans="1:113" ht="12.75" customHeight="1">
      <c r="A10" s="218" t="s">
        <v>338</v>
      </c>
      <c r="B10" s="220" t="s">
        <v>98</v>
      </c>
      <c r="C10" s="220" t="s">
        <v>99</v>
      </c>
      <c r="D10" s="221" t="s">
        <v>101</v>
      </c>
      <c r="E10" s="214">
        <f t="shared" si="2"/>
        <v>553751.88</v>
      </c>
      <c r="F10" s="214">
        <f t="shared" si="5"/>
        <v>553751.88</v>
      </c>
      <c r="G10" s="214"/>
      <c r="H10" s="214"/>
      <c r="I10" s="214"/>
      <c r="J10" s="214"/>
      <c r="K10" s="214"/>
      <c r="L10" s="214"/>
      <c r="M10" s="214"/>
      <c r="N10" s="214">
        <v>553751.88</v>
      </c>
      <c r="O10" s="214"/>
      <c r="P10" s="214"/>
      <c r="Q10" s="214"/>
      <c r="R10" s="214"/>
      <c r="S10" s="214"/>
      <c r="T10" s="214">
        <f t="shared" si="3"/>
        <v>0</v>
      </c>
      <c r="U10" s="214" t="s">
        <v>339</v>
      </c>
      <c r="V10" s="214"/>
      <c r="W10" s="214"/>
      <c r="X10" s="214"/>
      <c r="Y10" s="127"/>
      <c r="Z10" s="127"/>
      <c r="AA10" s="225"/>
      <c r="AB10" s="127"/>
      <c r="AC10" s="127"/>
      <c r="AD10" s="127"/>
      <c r="AE10" s="127"/>
      <c r="AF10" s="127"/>
      <c r="AG10" s="127"/>
      <c r="AH10" s="127"/>
      <c r="AI10" s="225" t="s">
        <v>339</v>
      </c>
      <c r="AJ10" s="127"/>
      <c r="AK10" s="127"/>
      <c r="AL10" s="127"/>
      <c r="AM10" s="127"/>
      <c r="AN10" s="127"/>
      <c r="AO10" s="127"/>
      <c r="AP10" s="225" t="s">
        <v>339</v>
      </c>
      <c r="AQ10" s="225" t="s">
        <v>339</v>
      </c>
      <c r="AR10" s="127"/>
      <c r="AS10" s="225" t="s">
        <v>339</v>
      </c>
      <c r="AT10" s="127"/>
      <c r="AU10" s="127"/>
      <c r="AV10" s="142">
        <f t="shared" si="4"/>
        <v>0</v>
      </c>
      <c r="AW10" s="127"/>
      <c r="AX10" s="127"/>
      <c r="AY10" s="127"/>
      <c r="AZ10" s="127"/>
      <c r="BA10" s="127"/>
      <c r="BB10" s="127"/>
      <c r="BC10" s="225" t="s">
        <v>339</v>
      </c>
      <c r="BD10" s="127"/>
      <c r="BE10" s="225" t="s">
        <v>339</v>
      </c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pans="1:113" ht="12.75" customHeight="1">
      <c r="A11" s="218" t="s">
        <v>338</v>
      </c>
      <c r="B11" s="169" t="s">
        <v>98</v>
      </c>
      <c r="C11" s="169" t="s">
        <v>99</v>
      </c>
      <c r="D11" s="219" t="s">
        <v>102</v>
      </c>
      <c r="E11" s="214">
        <f t="shared" si="2"/>
        <v>419670.24</v>
      </c>
      <c r="F11" s="214">
        <f t="shared" si="5"/>
        <v>0</v>
      </c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>
        <f t="shared" si="3"/>
        <v>0</v>
      </c>
      <c r="U11" s="214" t="s">
        <v>339</v>
      </c>
      <c r="V11" s="214"/>
      <c r="W11" s="214"/>
      <c r="X11" s="214"/>
      <c r="Y11" s="127"/>
      <c r="Z11" s="127"/>
      <c r="AA11" s="225"/>
      <c r="AB11" s="127"/>
      <c r="AC11" s="127"/>
      <c r="AD11" s="127"/>
      <c r="AE11" s="127"/>
      <c r="AF11" s="127"/>
      <c r="AG11" s="127"/>
      <c r="AH11" s="127"/>
      <c r="AI11" s="225" t="s">
        <v>339</v>
      </c>
      <c r="AJ11" s="127"/>
      <c r="AK11" s="127"/>
      <c r="AL11" s="127"/>
      <c r="AM11" s="127"/>
      <c r="AN11" s="127"/>
      <c r="AO11" s="127"/>
      <c r="AP11" s="225" t="s">
        <v>339</v>
      </c>
      <c r="AQ11" s="225" t="s">
        <v>339</v>
      </c>
      <c r="AR11" s="127"/>
      <c r="AS11" s="225" t="s">
        <v>339</v>
      </c>
      <c r="AT11" s="127"/>
      <c r="AU11" s="127"/>
      <c r="AV11" s="142">
        <f t="shared" si="4"/>
        <v>419670.24</v>
      </c>
      <c r="AW11" s="127"/>
      <c r="AX11" s="127"/>
      <c r="AY11" s="127"/>
      <c r="AZ11" s="127"/>
      <c r="BA11" s="127"/>
      <c r="BB11" s="127"/>
      <c r="BC11" s="225">
        <v>419670.24</v>
      </c>
      <c r="BD11" s="127"/>
      <c r="BE11" s="225" t="s">
        <v>339</v>
      </c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</row>
    <row r="12" spans="1:113" ht="12.75" customHeight="1">
      <c r="A12" s="222" t="s">
        <v>338</v>
      </c>
      <c r="B12" s="220" t="s">
        <v>103</v>
      </c>
      <c r="C12" s="220" t="s">
        <v>104</v>
      </c>
      <c r="D12" s="221" t="s">
        <v>105</v>
      </c>
      <c r="E12" s="214">
        <f t="shared" si="2"/>
        <v>2390340.87</v>
      </c>
      <c r="F12" s="214">
        <f t="shared" si="5"/>
        <v>1929749.65</v>
      </c>
      <c r="G12" s="214">
        <v>367584</v>
      </c>
      <c r="H12" s="214">
        <v>552288</v>
      </c>
      <c r="I12" s="214"/>
      <c r="J12" s="214"/>
      <c r="K12" s="214"/>
      <c r="L12" s="214"/>
      <c r="M12" s="214"/>
      <c r="N12" s="214"/>
      <c r="O12" s="214"/>
      <c r="P12" s="214">
        <v>215165.65</v>
      </c>
      <c r="Q12" s="214">
        <v>608880</v>
      </c>
      <c r="R12" s="214"/>
      <c r="S12" s="214">
        <f>143880+41952</f>
        <v>185832</v>
      </c>
      <c r="T12" s="214">
        <f t="shared" si="3"/>
        <v>460591.22000000003</v>
      </c>
      <c r="U12" s="214">
        <v>240000</v>
      </c>
      <c r="V12" s="214"/>
      <c r="W12" s="214"/>
      <c r="X12" s="214"/>
      <c r="Y12" s="155"/>
      <c r="Z12" s="155"/>
      <c r="AA12" s="226">
        <v>29280</v>
      </c>
      <c r="AB12" s="155"/>
      <c r="AC12" s="155"/>
      <c r="AD12" s="155"/>
      <c r="AE12" s="155"/>
      <c r="AF12" s="155"/>
      <c r="AG12" s="155"/>
      <c r="AH12" s="155"/>
      <c r="AI12" s="226">
        <v>1088.9</v>
      </c>
      <c r="AJ12" s="155"/>
      <c r="AK12" s="155"/>
      <c r="AL12" s="155"/>
      <c r="AM12" s="155"/>
      <c r="AN12" s="155"/>
      <c r="AO12" s="155"/>
      <c r="AP12" s="226">
        <v>17422.32</v>
      </c>
      <c r="AQ12" s="226">
        <v>18000</v>
      </c>
      <c r="AR12" s="155"/>
      <c r="AS12" s="226">
        <v>154800</v>
      </c>
      <c r="AT12" s="155"/>
      <c r="AU12" s="155"/>
      <c r="AV12" s="227">
        <f t="shared" si="4"/>
        <v>0</v>
      </c>
      <c r="AW12" s="155"/>
      <c r="AX12" s="155"/>
      <c r="AY12" s="155"/>
      <c r="AZ12" s="155"/>
      <c r="BA12" s="155"/>
      <c r="BB12" s="155"/>
      <c r="BC12" s="231"/>
      <c r="BD12" s="155"/>
      <c r="BE12" s="231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</row>
    <row r="13" spans="1:113" ht="12.75" customHeight="1">
      <c r="A13" s="223" t="s">
        <v>338</v>
      </c>
      <c r="B13" s="169" t="s">
        <v>103</v>
      </c>
      <c r="C13" s="169" t="s">
        <v>104</v>
      </c>
      <c r="D13" s="170" t="s">
        <v>106</v>
      </c>
      <c r="E13" s="142">
        <f t="shared" si="2"/>
        <v>3161254.99</v>
      </c>
      <c r="F13" s="142">
        <f t="shared" si="5"/>
        <v>2641598.8200000003</v>
      </c>
      <c r="G13" s="142">
        <v>443892</v>
      </c>
      <c r="H13" s="142">
        <v>2448</v>
      </c>
      <c r="I13" s="142"/>
      <c r="J13" s="142"/>
      <c r="K13" s="142">
        <v>594660</v>
      </c>
      <c r="L13" s="142"/>
      <c r="M13" s="142"/>
      <c r="N13" s="142"/>
      <c r="O13" s="142"/>
      <c r="P13" s="142">
        <v>328206.82</v>
      </c>
      <c r="Q13" s="142">
        <v>827592</v>
      </c>
      <c r="R13" s="142"/>
      <c r="S13" s="142">
        <f>389516+55284</f>
        <v>444800</v>
      </c>
      <c r="T13" s="142">
        <f t="shared" si="3"/>
        <v>519656.17</v>
      </c>
      <c r="U13" s="142">
        <v>340000</v>
      </c>
      <c r="V13" s="142"/>
      <c r="W13" s="142"/>
      <c r="X13" s="142"/>
      <c r="Y13" s="127"/>
      <c r="Z13" s="127"/>
      <c r="AA13" s="224">
        <v>34680</v>
      </c>
      <c r="AB13" s="127"/>
      <c r="AC13" s="127"/>
      <c r="AD13" s="127"/>
      <c r="AE13" s="127"/>
      <c r="AF13" s="127"/>
      <c r="AG13" s="127"/>
      <c r="AH13" s="127"/>
      <c r="AI13" s="224">
        <v>1628.01</v>
      </c>
      <c r="AJ13" s="127"/>
      <c r="AK13" s="127"/>
      <c r="AL13" s="127"/>
      <c r="AM13" s="127"/>
      <c r="AN13" s="127"/>
      <c r="AO13" s="127"/>
      <c r="AP13" s="224">
        <v>26048.16</v>
      </c>
      <c r="AQ13" s="224">
        <v>25500</v>
      </c>
      <c r="AR13" s="127"/>
      <c r="AS13" s="224">
        <v>91800</v>
      </c>
      <c r="AT13" s="127"/>
      <c r="AU13" s="127"/>
      <c r="AV13" s="142">
        <f t="shared" si="4"/>
        <v>0</v>
      </c>
      <c r="AW13" s="127"/>
      <c r="AX13" s="127"/>
      <c r="AY13" s="127"/>
      <c r="AZ13" s="127"/>
      <c r="BA13" s="127"/>
      <c r="BB13" s="127"/>
      <c r="BC13" s="232"/>
      <c r="BD13" s="127"/>
      <c r="BE13" s="232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</row>
  </sheetData>
  <sheetProtection formatCells="0" formatColumns="0" formatRows="0" insertColumns="0" insertRows="0" insertHyperlinks="0" deleteColumns="0" deleteRows="0" sort="0" autoFilter="0" pivotTables="0"/>
  <mergeCells count="16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printOptions/>
  <pageMargins left="0.7480314960629921" right="0.7480314960629921" top="0.7874015748031494" bottom="0.7874015748031494" header="0.5" footer="0.5"/>
  <pageSetup horizontalDpi="300" verticalDpi="300" orientation="landscape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26" sqref="G26:I26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397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10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10</v>
      </c>
      <c r="I8" s="43"/>
    </row>
    <row r="9" spans="1:9" ht="27">
      <c r="A9" s="43" t="s">
        <v>538</v>
      </c>
      <c r="B9" s="44" t="s">
        <v>964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4" t="s">
        <v>962</v>
      </c>
      <c r="H11" s="44"/>
      <c r="I11" s="44"/>
    </row>
    <row r="12" spans="1:9" ht="13.5">
      <c r="A12" s="43"/>
      <c r="B12" s="43"/>
      <c r="C12" s="43"/>
      <c r="D12" s="44" t="s">
        <v>921</v>
      </c>
      <c r="E12" s="44"/>
      <c r="F12" s="44"/>
      <c r="G12" s="44" t="s">
        <v>963</v>
      </c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924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735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927</v>
      </c>
      <c r="E26" s="44"/>
      <c r="F26" s="44"/>
      <c r="G26" s="47">
        <v>0.95</v>
      </c>
      <c r="H26" s="47"/>
      <c r="I26" s="47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7">
        <v>0.95</v>
      </c>
      <c r="H35" s="47"/>
      <c r="I35" s="47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30" sqref="G30:I30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398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 t="s">
        <v>532</v>
      </c>
      <c r="E5" s="43"/>
      <c r="F5" s="43" t="s">
        <v>533</v>
      </c>
      <c r="G5" s="43"/>
      <c r="H5" s="43" t="s">
        <v>532</v>
      </c>
      <c r="I5" s="43"/>
    </row>
    <row r="6" spans="1:9" ht="13.5">
      <c r="A6" s="43" t="s">
        <v>534</v>
      </c>
      <c r="B6" s="43"/>
      <c r="C6" s="43"/>
      <c r="D6" s="43">
        <v>0.48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0.48</v>
      </c>
      <c r="I8" s="43"/>
    </row>
    <row r="9" spans="1:9" ht="27">
      <c r="A9" s="43" t="s">
        <v>538</v>
      </c>
      <c r="B9" s="44" t="s">
        <v>965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4" t="s">
        <v>966</v>
      </c>
      <c r="H11" s="44"/>
      <c r="I11" s="44"/>
    </row>
    <row r="12" spans="1:9" ht="13.5">
      <c r="A12" s="43"/>
      <c r="B12" s="43"/>
      <c r="C12" s="43"/>
      <c r="D12" s="44" t="s">
        <v>921</v>
      </c>
      <c r="E12" s="44"/>
      <c r="F12" s="44"/>
      <c r="G12" s="44" t="s">
        <v>967</v>
      </c>
      <c r="H12" s="44"/>
      <c r="I12" s="44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924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968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565</v>
      </c>
      <c r="E26" s="44"/>
      <c r="F26" s="44"/>
      <c r="G26" s="43"/>
      <c r="H26" s="43"/>
      <c r="I26" s="43"/>
    </row>
    <row r="27" spans="1:9" ht="13.5">
      <c r="A27" s="43"/>
      <c r="B27" s="43"/>
      <c r="C27" s="43"/>
      <c r="D27" s="44" t="s">
        <v>549</v>
      </c>
      <c r="E27" s="44"/>
      <c r="F27" s="44"/>
      <c r="G27" s="43"/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927</v>
      </c>
      <c r="E29" s="44"/>
      <c r="F29" s="44"/>
      <c r="G29" s="45">
        <v>0.95</v>
      </c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1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1" sqref="G11:I12"/>
    </sheetView>
  </sheetViews>
  <sheetFormatPr defaultColWidth="9.140625" defaultRowHeight="12.75"/>
  <cols>
    <col min="3" max="3" width="12.8515625" style="0" customWidth="1"/>
  </cols>
  <sheetData>
    <row r="1" ht="13.5">
      <c r="A1" s="40" t="s">
        <v>527</v>
      </c>
    </row>
    <row r="2" spans="1:9" ht="20.25">
      <c r="A2" s="41" t="s">
        <v>528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529</v>
      </c>
      <c r="B3" s="42"/>
      <c r="C3" s="42"/>
      <c r="D3" s="42"/>
      <c r="E3" s="42"/>
      <c r="F3" s="42"/>
      <c r="G3" s="42"/>
      <c r="H3" s="42"/>
      <c r="I3" s="42"/>
    </row>
    <row r="4" spans="1:9" ht="13.5">
      <c r="A4" s="43" t="s">
        <v>342</v>
      </c>
      <c r="B4" s="43"/>
      <c r="C4" s="43"/>
      <c r="D4" s="43" t="s">
        <v>400</v>
      </c>
      <c r="E4" s="43"/>
      <c r="F4" s="43"/>
      <c r="G4" s="43"/>
      <c r="H4" s="43"/>
      <c r="I4" s="43"/>
    </row>
    <row r="5" spans="1:9" ht="13.5">
      <c r="A5" s="43" t="s">
        <v>531</v>
      </c>
      <c r="B5" s="43"/>
      <c r="C5" s="43"/>
      <c r="D5" s="43"/>
      <c r="E5" s="43"/>
      <c r="F5" s="43" t="s">
        <v>533</v>
      </c>
      <c r="G5" s="43"/>
      <c r="H5" s="43"/>
      <c r="I5" s="43"/>
    </row>
    <row r="6" spans="1:9" ht="13.5">
      <c r="A6" s="43" t="s">
        <v>534</v>
      </c>
      <c r="B6" s="43"/>
      <c r="C6" s="43"/>
      <c r="D6" s="43">
        <v>6.408</v>
      </c>
      <c r="E6" s="43"/>
      <c r="F6" s="44" t="s">
        <v>535</v>
      </c>
      <c r="G6" s="44"/>
      <c r="H6" s="43"/>
      <c r="I6" s="43"/>
    </row>
    <row r="7" spans="1:9" ht="13.5">
      <c r="A7" s="43"/>
      <c r="B7" s="43"/>
      <c r="C7" s="43"/>
      <c r="D7" s="43"/>
      <c r="E7" s="43"/>
      <c r="F7" s="44" t="s">
        <v>536</v>
      </c>
      <c r="G7" s="44"/>
      <c r="H7" s="43"/>
      <c r="I7" s="43"/>
    </row>
    <row r="8" spans="1:9" ht="13.5">
      <c r="A8" s="43"/>
      <c r="B8" s="43"/>
      <c r="C8" s="43"/>
      <c r="D8" s="43"/>
      <c r="E8" s="43"/>
      <c r="F8" s="44" t="s">
        <v>537</v>
      </c>
      <c r="G8" s="44"/>
      <c r="H8" s="43">
        <v>6.408</v>
      </c>
      <c r="I8" s="43"/>
    </row>
    <row r="9" spans="1:9" ht="27">
      <c r="A9" s="43" t="s">
        <v>538</v>
      </c>
      <c r="B9" s="44" t="s">
        <v>930</v>
      </c>
      <c r="C9" s="44"/>
      <c r="D9" s="44"/>
      <c r="E9" s="44"/>
      <c r="F9" s="44"/>
      <c r="G9" s="44"/>
      <c r="H9" s="44"/>
      <c r="I9" s="44"/>
    </row>
    <row r="10" spans="1:9" ht="27">
      <c r="A10" s="43" t="s">
        <v>540</v>
      </c>
      <c r="B10" s="43" t="s">
        <v>541</v>
      </c>
      <c r="C10" s="43" t="s">
        <v>542</v>
      </c>
      <c r="D10" s="43" t="s">
        <v>543</v>
      </c>
      <c r="E10" s="43"/>
      <c r="F10" s="43"/>
      <c r="G10" s="43" t="s">
        <v>544</v>
      </c>
      <c r="H10" s="43"/>
      <c r="I10" s="43"/>
    </row>
    <row r="11" spans="1:9" ht="13.5">
      <c r="A11" s="43"/>
      <c r="B11" s="43" t="s">
        <v>545</v>
      </c>
      <c r="C11" s="43" t="s">
        <v>546</v>
      </c>
      <c r="D11" s="44" t="s">
        <v>919</v>
      </c>
      <c r="E11" s="44"/>
      <c r="F11" s="44"/>
      <c r="G11" s="43" t="s">
        <v>969</v>
      </c>
      <c r="H11" s="43"/>
      <c r="I11" s="43"/>
    </row>
    <row r="12" spans="1:9" ht="13.5">
      <c r="A12" s="43"/>
      <c r="B12" s="43"/>
      <c r="C12" s="43"/>
      <c r="D12" s="44" t="s">
        <v>921</v>
      </c>
      <c r="E12" s="44"/>
      <c r="F12" s="44"/>
      <c r="G12" s="43" t="s">
        <v>970</v>
      </c>
      <c r="H12" s="43"/>
      <c r="I12" s="43"/>
    </row>
    <row r="13" spans="1:9" ht="13.5">
      <c r="A13" s="43"/>
      <c r="B13" s="43"/>
      <c r="C13" s="43"/>
      <c r="D13" s="44" t="s">
        <v>550</v>
      </c>
      <c r="E13" s="44"/>
      <c r="F13" s="44"/>
      <c r="G13" s="44"/>
      <c r="H13" s="44"/>
      <c r="I13" s="44"/>
    </row>
    <row r="14" spans="1:9" ht="13.5">
      <c r="A14" s="43"/>
      <c r="B14" s="43"/>
      <c r="C14" s="43" t="s">
        <v>551</v>
      </c>
      <c r="D14" s="44" t="s">
        <v>923</v>
      </c>
      <c r="E14" s="44"/>
      <c r="F14" s="44"/>
      <c r="G14" s="45">
        <v>1</v>
      </c>
      <c r="H14" s="43"/>
      <c r="I14" s="43"/>
    </row>
    <row r="15" spans="1:9" ht="13.5">
      <c r="A15" s="43"/>
      <c r="B15" s="43"/>
      <c r="C15" s="43"/>
      <c r="D15" s="44" t="s">
        <v>924</v>
      </c>
      <c r="E15" s="44"/>
      <c r="F15" s="44"/>
      <c r="G15" s="45">
        <v>1</v>
      </c>
      <c r="H15" s="43"/>
      <c r="I15" s="43"/>
    </row>
    <row r="16" spans="1:9" ht="13.5">
      <c r="A16" s="43"/>
      <c r="B16" s="43"/>
      <c r="C16" s="43"/>
      <c r="D16" s="44" t="s">
        <v>550</v>
      </c>
      <c r="E16" s="44"/>
      <c r="F16" s="44"/>
      <c r="G16" s="43"/>
      <c r="H16" s="43"/>
      <c r="I16" s="43"/>
    </row>
    <row r="17" spans="1:9" ht="13.5">
      <c r="A17" s="43"/>
      <c r="B17" s="43"/>
      <c r="C17" s="43" t="s">
        <v>557</v>
      </c>
      <c r="D17" s="44" t="s">
        <v>925</v>
      </c>
      <c r="E17" s="44"/>
      <c r="F17" s="44"/>
      <c r="G17" s="45">
        <v>1</v>
      </c>
      <c r="H17" s="43"/>
      <c r="I17" s="43"/>
    </row>
    <row r="18" spans="1:9" ht="13.5">
      <c r="A18" s="43"/>
      <c r="B18" s="43"/>
      <c r="C18" s="43"/>
      <c r="D18" s="44" t="s">
        <v>549</v>
      </c>
      <c r="E18" s="44"/>
      <c r="F18" s="44"/>
      <c r="G18" s="43"/>
      <c r="H18" s="43"/>
      <c r="I18" s="43"/>
    </row>
    <row r="19" spans="1:9" ht="13.5">
      <c r="A19" s="43"/>
      <c r="B19" s="43"/>
      <c r="C19" s="43"/>
      <c r="D19" s="44" t="s">
        <v>550</v>
      </c>
      <c r="E19" s="44"/>
      <c r="F19" s="44"/>
      <c r="G19" s="43"/>
      <c r="H19" s="43"/>
      <c r="I19" s="43"/>
    </row>
    <row r="20" spans="1:9" ht="13.5">
      <c r="A20" s="43"/>
      <c r="B20" s="43"/>
      <c r="C20" s="43" t="s">
        <v>560</v>
      </c>
      <c r="D20" s="44" t="s">
        <v>926</v>
      </c>
      <c r="E20" s="44"/>
      <c r="F20" s="44"/>
      <c r="G20" s="43" t="s">
        <v>971</v>
      </c>
      <c r="H20" s="43"/>
      <c r="I20" s="43"/>
    </row>
    <row r="21" spans="1:9" ht="13.5">
      <c r="A21" s="43"/>
      <c r="B21" s="43"/>
      <c r="C21" s="43"/>
      <c r="D21" s="44" t="s">
        <v>549</v>
      </c>
      <c r="E21" s="44"/>
      <c r="F21" s="44"/>
      <c r="G21" s="43"/>
      <c r="H21" s="43"/>
      <c r="I21" s="43"/>
    </row>
    <row r="22" spans="1:9" ht="13.5">
      <c r="A22" s="43"/>
      <c r="B22" s="43"/>
      <c r="C22" s="43"/>
      <c r="D22" s="44" t="s">
        <v>550</v>
      </c>
      <c r="E22" s="44"/>
      <c r="F22" s="44"/>
      <c r="G22" s="43"/>
      <c r="H22" s="43"/>
      <c r="I22" s="43"/>
    </row>
    <row r="23" spans="1:9" ht="13.5">
      <c r="A23" s="43"/>
      <c r="B23" s="43" t="s">
        <v>563</v>
      </c>
      <c r="C23" s="43" t="s">
        <v>564</v>
      </c>
      <c r="D23" s="44" t="s">
        <v>565</v>
      </c>
      <c r="E23" s="44"/>
      <c r="F23" s="44"/>
      <c r="G23" s="43"/>
      <c r="H23" s="43"/>
      <c r="I23" s="43"/>
    </row>
    <row r="24" spans="1:9" ht="13.5">
      <c r="A24" s="43"/>
      <c r="B24" s="43"/>
      <c r="C24" s="43"/>
      <c r="D24" s="44" t="s">
        <v>549</v>
      </c>
      <c r="E24" s="44"/>
      <c r="F24" s="44"/>
      <c r="G24" s="43"/>
      <c r="H24" s="43"/>
      <c r="I24" s="43"/>
    </row>
    <row r="25" spans="1:9" ht="13.5">
      <c r="A25" s="43"/>
      <c r="B25" s="43"/>
      <c r="C25" s="43"/>
      <c r="D25" s="44" t="s">
        <v>550</v>
      </c>
      <c r="E25" s="44"/>
      <c r="F25" s="44"/>
      <c r="G25" s="43"/>
      <c r="H25" s="43"/>
      <c r="I25" s="43"/>
    </row>
    <row r="26" spans="1:9" ht="13.5">
      <c r="A26" s="43"/>
      <c r="B26" s="43"/>
      <c r="C26" s="43" t="s">
        <v>566</v>
      </c>
      <c r="D26" s="44" t="s">
        <v>933</v>
      </c>
      <c r="E26" s="44"/>
      <c r="F26" s="44"/>
      <c r="G26" s="43" t="s">
        <v>934</v>
      </c>
      <c r="H26" s="43"/>
      <c r="I26" s="43"/>
    </row>
    <row r="27" spans="1:9" ht="13.5">
      <c r="A27" s="43"/>
      <c r="B27" s="43"/>
      <c r="C27" s="43"/>
      <c r="D27" s="44" t="s">
        <v>935</v>
      </c>
      <c r="E27" s="44"/>
      <c r="F27" s="44"/>
      <c r="G27" s="43" t="s">
        <v>934</v>
      </c>
      <c r="H27" s="43"/>
      <c r="I27" s="43"/>
    </row>
    <row r="28" spans="1:9" ht="13.5">
      <c r="A28" s="43"/>
      <c r="B28" s="43"/>
      <c r="C28" s="43"/>
      <c r="D28" s="44" t="s">
        <v>550</v>
      </c>
      <c r="E28" s="44"/>
      <c r="F28" s="44"/>
      <c r="G28" s="43"/>
      <c r="H28" s="43"/>
      <c r="I28" s="43"/>
    </row>
    <row r="29" spans="1:9" ht="13.5">
      <c r="A29" s="43"/>
      <c r="B29" s="43"/>
      <c r="C29" s="43" t="s">
        <v>569</v>
      </c>
      <c r="D29" s="44" t="s">
        <v>565</v>
      </c>
      <c r="E29" s="44"/>
      <c r="F29" s="44"/>
      <c r="G29" s="43"/>
      <c r="H29" s="43"/>
      <c r="I29" s="43"/>
    </row>
    <row r="30" spans="1:9" ht="13.5">
      <c r="A30" s="43"/>
      <c r="B30" s="43"/>
      <c r="C30" s="43"/>
      <c r="D30" s="44" t="s">
        <v>549</v>
      </c>
      <c r="E30" s="44"/>
      <c r="F30" s="44"/>
      <c r="G30" s="43"/>
      <c r="H30" s="43"/>
      <c r="I30" s="43"/>
    </row>
    <row r="31" spans="1:9" ht="13.5">
      <c r="A31" s="43"/>
      <c r="B31" s="43"/>
      <c r="C31" s="43"/>
      <c r="D31" s="44" t="s">
        <v>550</v>
      </c>
      <c r="E31" s="44"/>
      <c r="F31" s="44"/>
      <c r="G31" s="43"/>
      <c r="H31" s="43"/>
      <c r="I31" s="43"/>
    </row>
    <row r="32" spans="1:9" ht="13.5">
      <c r="A32" s="43"/>
      <c r="B32" s="43"/>
      <c r="C32" s="43" t="s">
        <v>570</v>
      </c>
      <c r="D32" s="44" t="s">
        <v>565</v>
      </c>
      <c r="E32" s="44"/>
      <c r="F32" s="44"/>
      <c r="G32" s="43"/>
      <c r="H32" s="43"/>
      <c r="I32" s="43"/>
    </row>
    <row r="33" spans="1:9" ht="13.5">
      <c r="A33" s="43"/>
      <c r="B33" s="43"/>
      <c r="C33" s="43"/>
      <c r="D33" s="44" t="s">
        <v>549</v>
      </c>
      <c r="E33" s="44"/>
      <c r="F33" s="44"/>
      <c r="G33" s="43"/>
      <c r="H33" s="43"/>
      <c r="I33" s="43"/>
    </row>
    <row r="34" spans="1:9" ht="13.5">
      <c r="A34" s="43"/>
      <c r="B34" s="43"/>
      <c r="C34" s="43"/>
      <c r="D34" s="44" t="s">
        <v>550</v>
      </c>
      <c r="E34" s="44"/>
      <c r="F34" s="44"/>
      <c r="G34" s="43"/>
      <c r="H34" s="43"/>
      <c r="I34" s="43"/>
    </row>
    <row r="35" spans="1:9" ht="13.5">
      <c r="A35" s="43"/>
      <c r="B35" s="43" t="s">
        <v>571</v>
      </c>
      <c r="C35" s="43" t="s">
        <v>572</v>
      </c>
      <c r="D35" s="44" t="s">
        <v>929</v>
      </c>
      <c r="E35" s="44"/>
      <c r="F35" s="44"/>
      <c r="G35" s="45">
        <v>0.95</v>
      </c>
      <c r="H35" s="43"/>
      <c r="I35" s="43"/>
    </row>
    <row r="36" spans="1:9" ht="13.5">
      <c r="A36" s="43"/>
      <c r="B36" s="43"/>
      <c r="C36" s="43"/>
      <c r="D36" s="44" t="s">
        <v>549</v>
      </c>
      <c r="E36" s="44"/>
      <c r="F36" s="44"/>
      <c r="G36" s="43"/>
      <c r="H36" s="43"/>
      <c r="I36" s="43"/>
    </row>
    <row r="37" spans="1:9" ht="13.5">
      <c r="A37" s="43"/>
      <c r="B37" s="43"/>
      <c r="C37" s="43"/>
      <c r="D37" s="44" t="s">
        <v>550</v>
      </c>
      <c r="E37" s="44"/>
      <c r="F37" s="44"/>
      <c r="G37" s="43"/>
      <c r="H37" s="43"/>
      <c r="I37" s="43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9">
      <selection activeCell="F8" sqref="F8"/>
    </sheetView>
  </sheetViews>
  <sheetFormatPr defaultColWidth="10.28125" defaultRowHeight="12.75"/>
  <cols>
    <col min="1" max="1" width="8.8515625" style="1" customWidth="1"/>
    <col min="2" max="3" width="9.7109375" style="1" customWidth="1"/>
    <col min="4" max="4" width="29.00390625" style="1" customWidth="1"/>
    <col min="5" max="5" width="27.8515625" style="1" customWidth="1"/>
    <col min="6" max="6" width="23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388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 t="s">
        <v>972</v>
      </c>
      <c r="E8" s="10" t="s">
        <v>771</v>
      </c>
      <c r="F8" s="8"/>
    </row>
    <row r="9" spans="1:6" s="1" customFormat="1" ht="39.75" customHeight="1">
      <c r="A9" s="9"/>
      <c r="B9" s="9"/>
      <c r="C9" s="9"/>
      <c r="D9" s="8"/>
      <c r="E9" s="10" t="s">
        <v>772</v>
      </c>
      <c r="F9" s="8" t="s">
        <v>972</v>
      </c>
    </row>
    <row r="10" spans="1:6" s="1" customFormat="1" ht="39.75" customHeight="1">
      <c r="A10" s="12" t="s">
        <v>538</v>
      </c>
      <c r="B10" s="13" t="s">
        <v>973</v>
      </c>
      <c r="C10" s="13"/>
      <c r="D10" s="13"/>
      <c r="E10" s="13"/>
      <c r="F10" s="13"/>
    </row>
    <row r="11" spans="1:6" s="1" customFormat="1" ht="39.75" customHeight="1">
      <c r="A11" s="12"/>
      <c r="B11" s="13">
        <v>2</v>
      </c>
      <c r="C11" s="13"/>
      <c r="D11" s="13"/>
      <c r="E11" s="13"/>
      <c r="F11" s="13"/>
    </row>
    <row r="12" spans="1:6" s="1" customFormat="1" ht="39.75" customHeight="1">
      <c r="A12" s="12"/>
      <c r="B12" s="13">
        <v>3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8" t="s">
        <v>838</v>
      </c>
      <c r="F14" s="8" t="s">
        <v>974</v>
      </c>
    </row>
    <row r="15" spans="1:6" s="1" customFormat="1" ht="39.75" customHeight="1">
      <c r="A15" s="12"/>
      <c r="B15" s="9"/>
      <c r="C15" s="9"/>
      <c r="D15" s="9"/>
      <c r="E15" s="8" t="s">
        <v>852</v>
      </c>
      <c r="F15" s="8" t="s">
        <v>975</v>
      </c>
    </row>
    <row r="16" spans="1:6" s="1" customFormat="1" ht="39.75" customHeight="1">
      <c r="A16" s="12"/>
      <c r="B16" s="9"/>
      <c r="C16" s="9"/>
      <c r="D16" s="8" t="s">
        <v>551</v>
      </c>
      <c r="E16" s="8" t="s">
        <v>840</v>
      </c>
      <c r="F16" s="38">
        <v>1</v>
      </c>
    </row>
    <row r="17" spans="1:6" s="1" customFormat="1" ht="39.75" customHeight="1">
      <c r="A17" s="12"/>
      <c r="B17" s="9"/>
      <c r="C17" s="9"/>
      <c r="D17" s="8"/>
      <c r="E17" s="8" t="s">
        <v>841</v>
      </c>
      <c r="F17" s="38">
        <v>1</v>
      </c>
    </row>
    <row r="18" spans="1:6" s="1" customFormat="1" ht="39.75" customHeight="1">
      <c r="A18" s="12"/>
      <c r="B18" s="9"/>
      <c r="C18" s="9"/>
      <c r="D18" s="8" t="s">
        <v>560</v>
      </c>
      <c r="E18" s="8" t="s">
        <v>842</v>
      </c>
      <c r="F18" s="8" t="s">
        <v>972</v>
      </c>
    </row>
    <row r="19" spans="1:6" s="1" customFormat="1" ht="39.75" customHeight="1">
      <c r="A19" s="12"/>
      <c r="B19" s="9"/>
      <c r="C19" s="9"/>
      <c r="D19" s="8" t="s">
        <v>557</v>
      </c>
      <c r="E19" s="8" t="s">
        <v>854</v>
      </c>
      <c r="F19" s="8" t="s">
        <v>976</v>
      </c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8" t="s">
        <v>845</v>
      </c>
      <c r="F23" s="8" t="s">
        <v>977</v>
      </c>
    </row>
    <row r="24" spans="1:6" s="1" customFormat="1" ht="51" customHeight="1">
      <c r="A24" s="8"/>
      <c r="B24" s="9"/>
      <c r="C24" s="9"/>
      <c r="D24" s="9"/>
      <c r="E24" s="39"/>
      <c r="F24" s="3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8" t="s">
        <v>847</v>
      </c>
      <c r="F25" s="22">
        <v>0.9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409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8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8</v>
      </c>
    </row>
    <row r="10" spans="1:6" s="1" customFormat="1" ht="39.75" customHeight="1">
      <c r="A10" s="12" t="s">
        <v>538</v>
      </c>
      <c r="B10" s="13" t="s">
        <v>978</v>
      </c>
      <c r="C10" s="13"/>
      <c r="D10" s="13"/>
      <c r="E10" s="13"/>
      <c r="F10" s="13"/>
    </row>
    <row r="11" spans="1:6" s="1" customFormat="1" ht="39.75" customHeight="1">
      <c r="A11" s="12"/>
      <c r="B11" s="13" t="s">
        <v>979</v>
      </c>
      <c r="C11" s="13"/>
      <c r="D11" s="13"/>
      <c r="E11" s="13"/>
      <c r="F11" s="13"/>
    </row>
    <row r="12" spans="1:6" s="1" customFormat="1" ht="39.75" customHeight="1">
      <c r="A12" s="12"/>
      <c r="B12" s="13" t="s">
        <v>980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981</v>
      </c>
      <c r="F14" s="8">
        <v>240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 t="s">
        <v>982</v>
      </c>
      <c r="F16" s="22">
        <v>1</v>
      </c>
    </row>
    <row r="17" spans="1:6" s="1" customFormat="1" ht="39.75" customHeight="1">
      <c r="A17" s="12"/>
      <c r="B17" s="9"/>
      <c r="C17" s="9"/>
      <c r="D17" s="8"/>
      <c r="E17" s="9" t="s">
        <v>983</v>
      </c>
      <c r="F17" s="22">
        <v>1</v>
      </c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 t="s">
        <v>984</v>
      </c>
      <c r="F19" s="22">
        <v>1</v>
      </c>
    </row>
    <row r="20" spans="1:6" s="1" customFormat="1" ht="39.75" customHeight="1">
      <c r="A20" s="12"/>
      <c r="B20" s="9"/>
      <c r="C20" s="9"/>
      <c r="D20" s="8"/>
      <c r="E20" s="9"/>
      <c r="F20" s="22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985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38" t="s">
        <v>986</v>
      </c>
      <c r="F25" s="38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4">
      <selection activeCell="D8" sqref="D8:D9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407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6.2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6.2</v>
      </c>
    </row>
    <row r="10" spans="1:6" s="1" customFormat="1" ht="39.75" customHeight="1">
      <c r="A10" s="12" t="s">
        <v>538</v>
      </c>
      <c r="B10" s="13" t="s">
        <v>987</v>
      </c>
      <c r="C10" s="13"/>
      <c r="D10" s="13"/>
      <c r="E10" s="13"/>
      <c r="F10" s="13"/>
    </row>
    <row r="11" spans="1:6" s="1" customFormat="1" ht="39.75" customHeight="1">
      <c r="A11" s="12"/>
      <c r="B11" s="13" t="s">
        <v>988</v>
      </c>
      <c r="C11" s="13"/>
      <c r="D11" s="13"/>
      <c r="E11" s="13"/>
      <c r="F11" s="13"/>
    </row>
    <row r="12" spans="1:6" s="1" customFormat="1" ht="39.75" customHeight="1">
      <c r="A12" s="12"/>
      <c r="B12" s="13" t="s">
        <v>989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981</v>
      </c>
      <c r="F14" s="8">
        <v>24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 t="s">
        <v>982</v>
      </c>
      <c r="F16" s="22">
        <v>1</v>
      </c>
    </row>
    <row r="17" spans="1:6" s="1" customFormat="1" ht="39.75" customHeight="1">
      <c r="A17" s="12"/>
      <c r="B17" s="9"/>
      <c r="C17" s="9"/>
      <c r="D17" s="8"/>
      <c r="E17" s="9" t="s">
        <v>983</v>
      </c>
      <c r="F17" s="22">
        <v>1</v>
      </c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 t="s">
        <v>984</v>
      </c>
      <c r="F19" s="22">
        <v>1</v>
      </c>
    </row>
    <row r="20" spans="1:6" s="1" customFormat="1" ht="39.75" customHeight="1">
      <c r="A20" s="12"/>
      <c r="B20" s="9"/>
      <c r="C20" s="9"/>
      <c r="D20" s="8"/>
      <c r="E20" s="9"/>
      <c r="F20" s="22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990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38" t="s">
        <v>991</v>
      </c>
      <c r="F25" s="38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9" sqref="F9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406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2.1849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2.1849</v>
      </c>
    </row>
    <row r="10" spans="1:6" s="1" customFormat="1" ht="39.75" customHeight="1">
      <c r="A10" s="12" t="s">
        <v>538</v>
      </c>
      <c r="B10" s="13" t="s">
        <v>992</v>
      </c>
      <c r="C10" s="13"/>
      <c r="D10" s="13"/>
      <c r="E10" s="13"/>
      <c r="F10" s="13"/>
    </row>
    <row r="11" spans="1:6" s="1" customFormat="1" ht="39.75" customHeight="1">
      <c r="A11" s="12"/>
      <c r="B11" s="13" t="s">
        <v>993</v>
      </c>
      <c r="C11" s="13"/>
      <c r="D11" s="13"/>
      <c r="E11" s="13"/>
      <c r="F11" s="13"/>
    </row>
    <row r="12" spans="1:6" s="1" customFormat="1" ht="39.75" customHeight="1">
      <c r="A12" s="12"/>
      <c r="B12" s="13" t="s">
        <v>994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981</v>
      </c>
      <c r="F14" s="8">
        <v>6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 t="s">
        <v>982</v>
      </c>
      <c r="F16" s="22">
        <v>1</v>
      </c>
    </row>
    <row r="17" spans="1:6" s="1" customFormat="1" ht="39.75" customHeight="1">
      <c r="A17" s="12"/>
      <c r="B17" s="9"/>
      <c r="C17" s="9"/>
      <c r="D17" s="8"/>
      <c r="E17" s="9" t="s">
        <v>983</v>
      </c>
      <c r="F17" s="22">
        <v>1</v>
      </c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 t="s">
        <v>984</v>
      </c>
      <c r="F19" s="22">
        <v>1</v>
      </c>
    </row>
    <row r="20" spans="1:6" s="1" customFormat="1" ht="39.75" customHeight="1">
      <c r="A20" s="12"/>
      <c r="B20" s="9"/>
      <c r="C20" s="9"/>
      <c r="D20" s="8"/>
      <c r="E20" s="9"/>
      <c r="F20" s="22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995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38" t="s">
        <v>996</v>
      </c>
      <c r="F25" s="38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405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2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2</v>
      </c>
    </row>
    <row r="10" spans="1:6" s="1" customFormat="1" ht="39.75" customHeight="1">
      <c r="A10" s="12" t="s">
        <v>538</v>
      </c>
      <c r="B10" s="13" t="s">
        <v>997</v>
      </c>
      <c r="C10" s="13"/>
      <c r="D10" s="13"/>
      <c r="E10" s="13"/>
      <c r="F10" s="13"/>
    </row>
    <row r="11" spans="1:6" s="1" customFormat="1" ht="39.75" customHeight="1">
      <c r="A11" s="12"/>
      <c r="B11" s="13" t="s">
        <v>998</v>
      </c>
      <c r="C11" s="13"/>
      <c r="D11" s="13"/>
      <c r="E11" s="13"/>
      <c r="F11" s="13"/>
    </row>
    <row r="12" spans="1:6" s="1" customFormat="1" ht="39.75" customHeight="1">
      <c r="A12" s="12"/>
      <c r="B12" s="13" t="s">
        <v>999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/>
      <c r="F14" s="8"/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/>
      <c r="F16" s="22"/>
    </row>
    <row r="17" spans="1:6" s="1" customFormat="1" ht="39.75" customHeight="1">
      <c r="A17" s="12"/>
      <c r="B17" s="9"/>
      <c r="C17" s="9"/>
      <c r="D17" s="8"/>
      <c r="E17" s="9"/>
      <c r="F17" s="22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22"/>
    </row>
    <row r="20" spans="1:6" s="1" customFormat="1" ht="39.75" customHeight="1">
      <c r="A20" s="12"/>
      <c r="B20" s="9"/>
      <c r="C20" s="9"/>
      <c r="D20" s="8"/>
      <c r="E20" s="9"/>
      <c r="F20" s="22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1000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38" t="s">
        <v>1001</v>
      </c>
      <c r="F25" s="38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404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7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7</v>
      </c>
    </row>
    <row r="10" spans="1:6" s="1" customFormat="1" ht="39.75" customHeight="1">
      <c r="A10" s="12" t="s">
        <v>538</v>
      </c>
      <c r="B10" s="13" t="s">
        <v>1002</v>
      </c>
      <c r="C10" s="13"/>
      <c r="D10" s="13"/>
      <c r="E10" s="13"/>
      <c r="F10" s="13"/>
    </row>
    <row r="11" spans="1:6" s="1" customFormat="1" ht="39.75" customHeight="1">
      <c r="A11" s="12"/>
      <c r="B11" s="13" t="s">
        <v>1003</v>
      </c>
      <c r="C11" s="13"/>
      <c r="D11" s="13"/>
      <c r="E11" s="13"/>
      <c r="F11" s="13"/>
    </row>
    <row r="12" spans="1:6" s="1" customFormat="1" ht="39.75" customHeight="1">
      <c r="A12" s="12"/>
      <c r="B12" s="13" t="s">
        <v>1004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981</v>
      </c>
      <c r="F14" s="8">
        <v>210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 t="s">
        <v>982</v>
      </c>
      <c r="F16" s="22">
        <v>1</v>
      </c>
    </row>
    <row r="17" spans="1:6" s="1" customFormat="1" ht="39.75" customHeight="1">
      <c r="A17" s="12"/>
      <c r="B17" s="9"/>
      <c r="C17" s="9"/>
      <c r="D17" s="8"/>
      <c r="E17" s="9" t="s">
        <v>983</v>
      </c>
      <c r="F17" s="22">
        <v>1</v>
      </c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 t="s">
        <v>984</v>
      </c>
      <c r="F19" s="22">
        <v>1</v>
      </c>
    </row>
    <row r="20" spans="1:6" s="1" customFormat="1" ht="39.75" customHeight="1">
      <c r="A20" s="12"/>
      <c r="B20" s="9"/>
      <c r="C20" s="9"/>
      <c r="D20" s="8"/>
      <c r="E20" s="9"/>
      <c r="F20" s="22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1005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38" t="s">
        <v>1006</v>
      </c>
      <c r="F25" s="38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408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31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31</v>
      </c>
    </row>
    <row r="10" spans="1:6" s="1" customFormat="1" ht="39.75" customHeight="1">
      <c r="A10" s="12" t="s">
        <v>538</v>
      </c>
      <c r="B10" s="13" t="s">
        <v>1007</v>
      </c>
      <c r="C10" s="13"/>
      <c r="D10" s="13"/>
      <c r="E10" s="13"/>
      <c r="F10" s="13"/>
    </row>
    <row r="11" spans="1:6" s="1" customFormat="1" ht="39.75" customHeight="1">
      <c r="A11" s="12"/>
      <c r="B11" s="13" t="s">
        <v>1008</v>
      </c>
      <c r="C11" s="13"/>
      <c r="D11" s="13"/>
      <c r="E11" s="13"/>
      <c r="F11" s="13"/>
    </row>
    <row r="12" spans="1:6" s="1" customFormat="1" ht="39.75" customHeight="1">
      <c r="A12" s="12"/>
      <c r="B12" s="13" t="s">
        <v>980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981</v>
      </c>
      <c r="F14" s="8">
        <v>186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 t="s">
        <v>982</v>
      </c>
      <c r="F16" s="22">
        <v>1</v>
      </c>
    </row>
    <row r="17" spans="1:6" s="1" customFormat="1" ht="39.75" customHeight="1">
      <c r="A17" s="12"/>
      <c r="B17" s="9"/>
      <c r="C17" s="9"/>
      <c r="D17" s="8"/>
      <c r="E17" s="9" t="s">
        <v>983</v>
      </c>
      <c r="F17" s="22">
        <v>1</v>
      </c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 t="s">
        <v>984</v>
      </c>
      <c r="F19" s="22">
        <v>1</v>
      </c>
    </row>
    <row r="20" spans="1:6" s="1" customFormat="1" ht="39.75" customHeight="1">
      <c r="A20" s="12"/>
      <c r="B20" s="9"/>
      <c r="C20" s="9"/>
      <c r="D20" s="8"/>
      <c r="E20" s="9"/>
      <c r="F20" s="22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1009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38" t="s">
        <v>1010</v>
      </c>
      <c r="F25" s="38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00"/>
  <sheetViews>
    <sheetView showGridLines="0" workbookViewId="0" topLeftCell="B1">
      <selection activeCell="E18" sqref="E18"/>
    </sheetView>
  </sheetViews>
  <sheetFormatPr defaultColWidth="9.140625" defaultRowHeight="12.75" customHeight="1"/>
  <cols>
    <col min="1" max="1" width="21.8515625" style="79" customWidth="1"/>
    <col min="2" max="2" width="38.57421875" style="79" customWidth="1"/>
    <col min="3" max="3" width="50.57421875" style="79" customWidth="1"/>
    <col min="4" max="4" width="60.140625" style="79" customWidth="1"/>
    <col min="5" max="5" width="71.7109375" style="79" customWidth="1"/>
    <col min="6" max="6" width="15.8515625" style="79" customWidth="1"/>
    <col min="7" max="20" width="14.28125" style="79" customWidth="1"/>
    <col min="21" max="21" width="16.00390625" style="79" customWidth="1"/>
    <col min="22" max="22" width="17.421875" style="79" customWidth="1"/>
    <col min="23" max="41" width="14.28125" style="79" customWidth="1"/>
    <col min="42" max="42" width="18.140625" style="79" customWidth="1"/>
    <col min="43" max="110" width="14.28125" style="79" customWidth="1"/>
    <col min="111" max="115" width="9.140625" style="79" customWidth="1"/>
  </cols>
  <sheetData>
    <row r="1" spans="1:114" s="79" customFormat="1" ht="15" customHeight="1">
      <c r="A1" s="95" t="s">
        <v>340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</row>
    <row r="2" spans="1:114" s="79" customFormat="1" ht="18.75" customHeight="1">
      <c r="A2" s="96" t="s">
        <v>341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</row>
    <row r="3" spans="1:114" s="79" customFormat="1" ht="15" customHeight="1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</row>
    <row r="4" spans="1:114" s="79" customFormat="1" ht="15" customHeight="1">
      <c r="A4" s="98" t="s">
        <v>52</v>
      </c>
      <c r="B4" s="98" t="s">
        <v>237</v>
      </c>
      <c r="C4" s="98"/>
      <c r="D4" s="98"/>
      <c r="E4" s="98" t="s">
        <v>342</v>
      </c>
      <c r="F4" s="98" t="s">
        <v>53</v>
      </c>
      <c r="G4" s="98" t="s">
        <v>245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 t="s">
        <v>246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 t="s">
        <v>247</v>
      </c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 t="s">
        <v>248</v>
      </c>
      <c r="BK4" s="98"/>
      <c r="BL4" s="98"/>
      <c r="BM4" s="98"/>
      <c r="BN4" s="98"/>
      <c r="BO4" s="98" t="s">
        <v>249</v>
      </c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 t="s">
        <v>250</v>
      </c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 t="s">
        <v>251</v>
      </c>
      <c r="CT4" s="98"/>
      <c r="CU4" s="98"/>
      <c r="CV4" s="98" t="s">
        <v>252</v>
      </c>
      <c r="CW4" s="98"/>
      <c r="CX4" s="98"/>
      <c r="CY4" s="98"/>
      <c r="CZ4" s="98"/>
      <c r="DA4" s="98"/>
      <c r="DB4" s="179" t="s">
        <v>253</v>
      </c>
      <c r="DC4" s="180"/>
      <c r="DD4" s="180"/>
      <c r="DE4" s="181"/>
      <c r="DF4" s="98" t="s">
        <v>81</v>
      </c>
      <c r="DG4" s="98"/>
      <c r="DH4" s="98"/>
      <c r="DI4" s="98"/>
      <c r="DJ4" s="98"/>
    </row>
    <row r="5" spans="1:114" s="79" customFormat="1" ht="48.75" customHeight="1">
      <c r="A5" s="98" t="s">
        <v>52</v>
      </c>
      <c r="B5" s="98" t="s">
        <v>88</v>
      </c>
      <c r="C5" s="98" t="s">
        <v>89</v>
      </c>
      <c r="D5" s="98" t="s">
        <v>90</v>
      </c>
      <c r="E5" s="98" t="s">
        <v>342</v>
      </c>
      <c r="F5" s="189" t="s">
        <v>53</v>
      </c>
      <c r="G5" s="189" t="s">
        <v>238</v>
      </c>
      <c r="H5" s="189" t="s">
        <v>254</v>
      </c>
      <c r="I5" s="189" t="s">
        <v>255</v>
      </c>
      <c r="J5" s="189" t="s">
        <v>256</v>
      </c>
      <c r="K5" s="189" t="s">
        <v>257</v>
      </c>
      <c r="L5" s="189" t="s">
        <v>258</v>
      </c>
      <c r="M5" s="189" t="s">
        <v>259</v>
      </c>
      <c r="N5" s="189" t="s">
        <v>260</v>
      </c>
      <c r="O5" s="189" t="s">
        <v>261</v>
      </c>
      <c r="P5" s="189" t="s">
        <v>262</v>
      </c>
      <c r="Q5" s="189" t="s">
        <v>263</v>
      </c>
      <c r="R5" s="189" t="s">
        <v>264</v>
      </c>
      <c r="S5" s="189" t="s">
        <v>265</v>
      </c>
      <c r="T5" s="189" t="s">
        <v>266</v>
      </c>
      <c r="U5" s="189" t="s">
        <v>238</v>
      </c>
      <c r="V5" s="189" t="s">
        <v>267</v>
      </c>
      <c r="W5" s="189" t="s">
        <v>268</v>
      </c>
      <c r="X5" s="189" t="s">
        <v>269</v>
      </c>
      <c r="Y5" s="189" t="s">
        <v>270</v>
      </c>
      <c r="Z5" s="189" t="s">
        <v>271</v>
      </c>
      <c r="AA5" s="189" t="s">
        <v>272</v>
      </c>
      <c r="AB5" s="189" t="s">
        <v>273</v>
      </c>
      <c r="AC5" s="189" t="s">
        <v>274</v>
      </c>
      <c r="AD5" s="189" t="s">
        <v>275</v>
      </c>
      <c r="AE5" s="189" t="s">
        <v>276</v>
      </c>
      <c r="AF5" s="189" t="s">
        <v>277</v>
      </c>
      <c r="AG5" s="189" t="s">
        <v>278</v>
      </c>
      <c r="AH5" s="189" t="s">
        <v>279</v>
      </c>
      <c r="AI5" s="189" t="s">
        <v>280</v>
      </c>
      <c r="AJ5" s="189" t="s">
        <v>281</v>
      </c>
      <c r="AK5" s="189" t="s">
        <v>282</v>
      </c>
      <c r="AL5" s="189" t="s">
        <v>283</v>
      </c>
      <c r="AM5" s="189" t="s">
        <v>284</v>
      </c>
      <c r="AN5" s="189" t="s">
        <v>285</v>
      </c>
      <c r="AO5" s="189" t="s">
        <v>286</v>
      </c>
      <c r="AP5" s="189" t="s">
        <v>287</v>
      </c>
      <c r="AQ5" s="189" t="s">
        <v>288</v>
      </c>
      <c r="AR5" s="189" t="s">
        <v>289</v>
      </c>
      <c r="AS5" s="189" t="s">
        <v>290</v>
      </c>
      <c r="AT5" s="189" t="s">
        <v>291</v>
      </c>
      <c r="AU5" s="189" t="s">
        <v>292</v>
      </c>
      <c r="AV5" s="189" t="s">
        <v>293</v>
      </c>
      <c r="AW5" s="189" t="s">
        <v>238</v>
      </c>
      <c r="AX5" s="189" t="s">
        <v>294</v>
      </c>
      <c r="AY5" s="189" t="s">
        <v>295</v>
      </c>
      <c r="AZ5" s="189" t="s">
        <v>296</v>
      </c>
      <c r="BA5" s="189" t="s">
        <v>297</v>
      </c>
      <c r="BB5" s="189" t="s">
        <v>298</v>
      </c>
      <c r="BC5" s="189" t="s">
        <v>299</v>
      </c>
      <c r="BD5" s="189" t="s">
        <v>300</v>
      </c>
      <c r="BE5" s="189" t="s">
        <v>301</v>
      </c>
      <c r="BF5" s="189" t="s">
        <v>302</v>
      </c>
      <c r="BG5" s="189" t="s">
        <v>303</v>
      </c>
      <c r="BH5" s="189" t="s">
        <v>304</v>
      </c>
      <c r="BI5" s="189" t="s">
        <v>305</v>
      </c>
      <c r="BJ5" s="189" t="s">
        <v>238</v>
      </c>
      <c r="BK5" s="189" t="s">
        <v>306</v>
      </c>
      <c r="BL5" s="189" t="s">
        <v>307</v>
      </c>
      <c r="BM5" s="189" t="s">
        <v>308</v>
      </c>
      <c r="BN5" s="189" t="s">
        <v>309</v>
      </c>
      <c r="BO5" s="189" t="s">
        <v>238</v>
      </c>
      <c r="BP5" s="189" t="s">
        <v>310</v>
      </c>
      <c r="BQ5" s="189" t="s">
        <v>311</v>
      </c>
      <c r="BR5" s="189" t="s">
        <v>312</v>
      </c>
      <c r="BS5" s="189" t="s">
        <v>313</v>
      </c>
      <c r="BT5" s="189" t="s">
        <v>314</v>
      </c>
      <c r="BU5" s="189" t="s">
        <v>315</v>
      </c>
      <c r="BV5" s="189" t="s">
        <v>316</v>
      </c>
      <c r="BW5" s="189" t="s">
        <v>317</v>
      </c>
      <c r="BX5" s="189" t="s">
        <v>318</v>
      </c>
      <c r="BY5" s="189" t="s">
        <v>319</v>
      </c>
      <c r="BZ5" s="189" t="s">
        <v>320</v>
      </c>
      <c r="CA5" s="189" t="s">
        <v>321</v>
      </c>
      <c r="CB5" s="189" t="s">
        <v>238</v>
      </c>
      <c r="CC5" s="189" t="s">
        <v>310</v>
      </c>
      <c r="CD5" s="189" t="s">
        <v>311</v>
      </c>
      <c r="CE5" s="189" t="s">
        <v>312</v>
      </c>
      <c r="CF5" s="189" t="s">
        <v>313</v>
      </c>
      <c r="CG5" s="189" t="s">
        <v>314</v>
      </c>
      <c r="CH5" s="189" t="s">
        <v>315</v>
      </c>
      <c r="CI5" s="189" t="s">
        <v>316</v>
      </c>
      <c r="CJ5" s="189" t="s">
        <v>322</v>
      </c>
      <c r="CK5" s="189" t="s">
        <v>323</v>
      </c>
      <c r="CL5" s="189" t="s">
        <v>324</v>
      </c>
      <c r="CM5" s="189" t="s">
        <v>325</v>
      </c>
      <c r="CN5" s="189" t="s">
        <v>317</v>
      </c>
      <c r="CO5" s="189" t="s">
        <v>318</v>
      </c>
      <c r="CP5" s="189" t="s">
        <v>319</v>
      </c>
      <c r="CQ5" s="189" t="s">
        <v>320</v>
      </c>
      <c r="CR5" s="189" t="s">
        <v>326</v>
      </c>
      <c r="CS5" s="189" t="s">
        <v>238</v>
      </c>
      <c r="CT5" s="189" t="s">
        <v>327</v>
      </c>
      <c r="CU5" s="189" t="s">
        <v>328</v>
      </c>
      <c r="CV5" s="189" t="s">
        <v>238</v>
      </c>
      <c r="CW5" s="189" t="s">
        <v>327</v>
      </c>
      <c r="CX5" s="189" t="s">
        <v>329</v>
      </c>
      <c r="CY5" s="189" t="s">
        <v>330</v>
      </c>
      <c r="CZ5" s="189" t="s">
        <v>331</v>
      </c>
      <c r="DA5" s="189" t="s">
        <v>328</v>
      </c>
      <c r="DB5" s="189" t="s">
        <v>238</v>
      </c>
      <c r="DC5" s="189" t="s">
        <v>332</v>
      </c>
      <c r="DD5" s="189" t="s">
        <v>333</v>
      </c>
      <c r="DE5" s="189" t="s">
        <v>334</v>
      </c>
      <c r="DF5" s="189" t="s">
        <v>238</v>
      </c>
      <c r="DG5" s="189" t="s">
        <v>335</v>
      </c>
      <c r="DH5" s="189" t="s">
        <v>336</v>
      </c>
      <c r="DI5" s="189" t="s">
        <v>337</v>
      </c>
      <c r="DJ5" s="189" t="s">
        <v>81</v>
      </c>
    </row>
    <row r="6" spans="1:114" s="79" customFormat="1" ht="24" customHeight="1">
      <c r="A6" s="98" t="s">
        <v>53</v>
      </c>
      <c r="B6" s="190"/>
      <c r="C6" s="191"/>
      <c r="D6" s="191"/>
      <c r="E6" s="192"/>
      <c r="F6" s="193" t="s">
        <v>343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 t="s">
        <v>344</v>
      </c>
      <c r="V6" s="207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 t="s">
        <v>345</v>
      </c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</row>
    <row r="7" spans="1:114" s="105" customFormat="1" ht="12" customHeight="1">
      <c r="A7" s="177" t="s">
        <v>71</v>
      </c>
      <c r="B7" s="194" t="s">
        <v>94</v>
      </c>
      <c r="C7" s="125" t="s">
        <v>95</v>
      </c>
      <c r="D7" s="125" t="s">
        <v>107</v>
      </c>
      <c r="E7" s="195" t="s">
        <v>346</v>
      </c>
      <c r="F7" s="142">
        <f>G7+U7+AW7</f>
        <v>1200000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>
        <f>SUM(V7:AV7)</f>
        <v>1200000</v>
      </c>
      <c r="V7" s="140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0">
        <v>1200000</v>
      </c>
      <c r="AQ7" s="142"/>
      <c r="AR7" s="142"/>
      <c r="AS7" s="142"/>
      <c r="AT7" s="142"/>
      <c r="AU7" s="142"/>
      <c r="AV7" s="142"/>
      <c r="AW7" s="142">
        <f>SUM(AX7:BI7)</f>
        <v>0</v>
      </c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</row>
    <row r="8" spans="1:114" ht="12.75" customHeight="1">
      <c r="A8" s="177" t="s">
        <v>71</v>
      </c>
      <c r="B8" s="194" t="s">
        <v>94</v>
      </c>
      <c r="C8" s="125" t="s">
        <v>108</v>
      </c>
      <c r="D8" s="125" t="s">
        <v>109</v>
      </c>
      <c r="E8" s="195" t="s">
        <v>347</v>
      </c>
      <c r="F8" s="142">
        <f aca="true" t="shared" si="0" ref="F8:F39">G8+U8+AW8</f>
        <v>5000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42">
        <f aca="true" t="shared" si="1" ref="U8:U39">SUM(V8:AV8)</f>
        <v>5000</v>
      </c>
      <c r="V8" s="140">
        <v>5000</v>
      </c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42">
        <f aca="true" t="shared" si="2" ref="AW8:AW39">SUM(AX8:BI8)</f>
        <v>0</v>
      </c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</row>
    <row r="9" spans="1:114" ht="12.75" customHeight="1">
      <c r="A9" s="177" t="s">
        <v>71</v>
      </c>
      <c r="B9" s="194" t="s">
        <v>94</v>
      </c>
      <c r="C9" s="125" t="s">
        <v>110</v>
      </c>
      <c r="D9" s="125" t="s">
        <v>111</v>
      </c>
      <c r="E9" s="195" t="s">
        <v>348</v>
      </c>
      <c r="F9" s="142">
        <f t="shared" si="0"/>
        <v>170000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42">
        <f t="shared" si="1"/>
        <v>170000</v>
      </c>
      <c r="V9" s="140">
        <v>170000</v>
      </c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42">
        <f t="shared" si="2"/>
        <v>0</v>
      </c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</row>
    <row r="10" spans="1:114" ht="12.75" customHeight="1">
      <c r="A10" s="177" t="s">
        <v>71</v>
      </c>
      <c r="B10" s="194" t="s">
        <v>94</v>
      </c>
      <c r="C10" s="125" t="s">
        <v>95</v>
      </c>
      <c r="D10" s="125" t="s">
        <v>97</v>
      </c>
      <c r="E10" s="196" t="s">
        <v>349</v>
      </c>
      <c r="F10" s="142">
        <f t="shared" si="0"/>
        <v>470000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42">
        <f t="shared" si="1"/>
        <v>470000</v>
      </c>
      <c r="V10" s="140">
        <v>470000</v>
      </c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42">
        <f t="shared" si="2"/>
        <v>0</v>
      </c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</row>
    <row r="11" spans="1:114" ht="12.75" customHeight="1">
      <c r="A11" s="177" t="s">
        <v>71</v>
      </c>
      <c r="B11" s="194" t="s">
        <v>94</v>
      </c>
      <c r="C11" s="125" t="s">
        <v>95</v>
      </c>
      <c r="D11" s="125" t="s">
        <v>97</v>
      </c>
      <c r="E11" s="195" t="s">
        <v>350</v>
      </c>
      <c r="F11" s="142">
        <f t="shared" si="0"/>
        <v>2511372.1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42">
        <f t="shared" si="1"/>
        <v>2511372.1</v>
      </c>
      <c r="V11" s="140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40">
        <v>2511372.1</v>
      </c>
      <c r="AQ11" s="127"/>
      <c r="AR11" s="127"/>
      <c r="AS11" s="127"/>
      <c r="AT11" s="127"/>
      <c r="AU11" s="127"/>
      <c r="AV11" s="127"/>
      <c r="AW11" s="142">
        <f t="shared" si="2"/>
        <v>0</v>
      </c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</row>
    <row r="12" spans="1:114" ht="12.75" customHeight="1">
      <c r="A12" s="177" t="s">
        <v>71</v>
      </c>
      <c r="B12" s="194" t="s">
        <v>112</v>
      </c>
      <c r="C12" s="125" t="s">
        <v>113</v>
      </c>
      <c r="D12" s="125" t="s">
        <v>114</v>
      </c>
      <c r="E12" s="195" t="s">
        <v>351</v>
      </c>
      <c r="F12" s="142">
        <f t="shared" si="0"/>
        <v>2000000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42">
        <f t="shared" si="1"/>
        <v>2000000</v>
      </c>
      <c r="V12" s="140">
        <v>2000000</v>
      </c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42">
        <f t="shared" si="2"/>
        <v>0</v>
      </c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</row>
    <row r="13" spans="1:114" ht="12.75" customHeight="1">
      <c r="A13" s="177" t="s">
        <v>71</v>
      </c>
      <c r="B13" s="194" t="s">
        <v>94</v>
      </c>
      <c r="C13" s="125" t="s">
        <v>96</v>
      </c>
      <c r="D13" s="125" t="s">
        <v>115</v>
      </c>
      <c r="E13" s="195" t="s">
        <v>352</v>
      </c>
      <c r="F13" s="142">
        <f t="shared" si="0"/>
        <v>200000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42">
        <f t="shared" si="1"/>
        <v>200000</v>
      </c>
      <c r="V13" s="140">
        <v>200000</v>
      </c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42">
        <f t="shared" si="2"/>
        <v>0</v>
      </c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</row>
    <row r="14" spans="1:114" ht="12.75" customHeight="1">
      <c r="A14" s="177" t="s">
        <v>71</v>
      </c>
      <c r="B14" s="194" t="s">
        <v>94</v>
      </c>
      <c r="C14" s="125" t="s">
        <v>108</v>
      </c>
      <c r="D14" s="125" t="s">
        <v>109</v>
      </c>
      <c r="E14" s="195" t="s">
        <v>353</v>
      </c>
      <c r="F14" s="142">
        <f t="shared" si="0"/>
        <v>5000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42">
        <f t="shared" si="1"/>
        <v>5000</v>
      </c>
      <c r="V14" s="140">
        <v>5000</v>
      </c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42">
        <f t="shared" si="2"/>
        <v>0</v>
      </c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</row>
    <row r="15" spans="1:114" ht="12.75" customHeight="1">
      <c r="A15" s="177" t="s">
        <v>71</v>
      </c>
      <c r="B15" s="197" t="s">
        <v>94</v>
      </c>
      <c r="C15" s="129" t="s">
        <v>116</v>
      </c>
      <c r="D15" s="129" t="s">
        <v>117</v>
      </c>
      <c r="E15" s="198" t="s">
        <v>354</v>
      </c>
      <c r="F15" s="142">
        <f t="shared" si="0"/>
        <v>5000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42">
        <f t="shared" si="1"/>
        <v>5000</v>
      </c>
      <c r="V15" s="140">
        <v>5000</v>
      </c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42">
        <f t="shared" si="2"/>
        <v>0</v>
      </c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</row>
    <row r="16" spans="1:114" ht="12.75" customHeight="1">
      <c r="A16" s="177" t="s">
        <v>71</v>
      </c>
      <c r="B16" s="199" t="s">
        <v>103</v>
      </c>
      <c r="C16" s="131" t="s">
        <v>118</v>
      </c>
      <c r="D16" s="131" t="s">
        <v>119</v>
      </c>
      <c r="E16" s="200" t="s">
        <v>355</v>
      </c>
      <c r="F16" s="142">
        <f t="shared" si="0"/>
        <v>500000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42">
        <f t="shared" si="1"/>
        <v>500000</v>
      </c>
      <c r="V16" s="141">
        <v>500000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42">
        <f t="shared" si="2"/>
        <v>0</v>
      </c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</row>
    <row r="17" spans="1:114" ht="12.75" customHeight="1">
      <c r="A17" s="177" t="s">
        <v>71</v>
      </c>
      <c r="B17" s="199" t="s">
        <v>103</v>
      </c>
      <c r="C17" s="131" t="s">
        <v>120</v>
      </c>
      <c r="D17" s="131" t="s">
        <v>121</v>
      </c>
      <c r="E17" s="200" t="s">
        <v>313</v>
      </c>
      <c r="F17" s="142">
        <f t="shared" si="0"/>
        <v>200000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42">
        <f t="shared" si="1"/>
        <v>200000</v>
      </c>
      <c r="V17" s="141">
        <v>200000</v>
      </c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42">
        <f t="shared" si="2"/>
        <v>0</v>
      </c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</row>
    <row r="18" spans="1:114" ht="12.75" customHeight="1">
      <c r="A18" s="177" t="s">
        <v>71</v>
      </c>
      <c r="B18" s="199" t="s">
        <v>122</v>
      </c>
      <c r="C18" s="131" t="s">
        <v>123</v>
      </c>
      <c r="D18" s="131" t="s">
        <v>124</v>
      </c>
      <c r="E18" s="200" t="s">
        <v>356</v>
      </c>
      <c r="F18" s="142">
        <f t="shared" si="0"/>
        <v>400000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42">
        <f t="shared" si="1"/>
        <v>400000</v>
      </c>
      <c r="V18" s="141">
        <v>400000</v>
      </c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42">
        <f t="shared" si="2"/>
        <v>0</v>
      </c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</row>
    <row r="19" spans="1:114" ht="12.75" customHeight="1">
      <c r="A19" s="177" t="s">
        <v>71</v>
      </c>
      <c r="B19" s="199" t="s">
        <v>125</v>
      </c>
      <c r="C19" s="131" t="s">
        <v>126</v>
      </c>
      <c r="D19" s="131" t="s">
        <v>127</v>
      </c>
      <c r="E19" s="200" t="s">
        <v>357</v>
      </c>
      <c r="F19" s="142">
        <f t="shared" si="0"/>
        <v>100000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42">
        <f t="shared" si="1"/>
        <v>100000</v>
      </c>
      <c r="V19" s="141">
        <v>100000</v>
      </c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42">
        <f t="shared" si="2"/>
        <v>0</v>
      </c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</row>
    <row r="20" spans="1:114" ht="12.75" customHeight="1">
      <c r="A20" s="177" t="s">
        <v>71</v>
      </c>
      <c r="B20" s="199" t="s">
        <v>128</v>
      </c>
      <c r="C20" s="131" t="s">
        <v>129</v>
      </c>
      <c r="D20" s="131" t="s">
        <v>130</v>
      </c>
      <c r="E20" s="198" t="s">
        <v>358</v>
      </c>
      <c r="F20" s="142">
        <f t="shared" si="0"/>
        <v>110000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42">
        <f t="shared" si="1"/>
        <v>110000</v>
      </c>
      <c r="V20" s="140">
        <v>110000</v>
      </c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42">
        <f t="shared" si="2"/>
        <v>0</v>
      </c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</row>
    <row r="21" spans="1:114" ht="12.75" customHeight="1">
      <c r="A21" s="177" t="s">
        <v>71</v>
      </c>
      <c r="B21" s="199" t="s">
        <v>128</v>
      </c>
      <c r="C21" s="131" t="s">
        <v>129</v>
      </c>
      <c r="D21" s="131" t="s">
        <v>131</v>
      </c>
      <c r="E21" s="198" t="s">
        <v>359</v>
      </c>
      <c r="F21" s="142">
        <f t="shared" si="0"/>
        <v>60000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42">
        <f t="shared" si="1"/>
        <v>60000</v>
      </c>
      <c r="V21" s="140">
        <v>60000</v>
      </c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42">
        <f t="shared" si="2"/>
        <v>0</v>
      </c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</row>
    <row r="22" spans="1:114" ht="12.75" customHeight="1">
      <c r="A22" s="177" t="s">
        <v>71</v>
      </c>
      <c r="B22" s="201" t="s">
        <v>94</v>
      </c>
      <c r="C22" s="133" t="s">
        <v>95</v>
      </c>
      <c r="D22" s="133" t="s">
        <v>132</v>
      </c>
      <c r="E22" s="198" t="s">
        <v>360</v>
      </c>
      <c r="F22" s="142">
        <f t="shared" si="0"/>
        <v>200000</v>
      </c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42">
        <f t="shared" si="1"/>
        <v>200000</v>
      </c>
      <c r="V22" s="140">
        <v>200000</v>
      </c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42">
        <f t="shared" si="2"/>
        <v>0</v>
      </c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</row>
    <row r="23" spans="1:114" ht="12.75" customHeight="1">
      <c r="A23" s="177" t="s">
        <v>71</v>
      </c>
      <c r="B23" s="201" t="s">
        <v>128</v>
      </c>
      <c r="C23" s="133" t="s">
        <v>133</v>
      </c>
      <c r="D23" s="133" t="s">
        <v>134</v>
      </c>
      <c r="E23" s="198" t="s">
        <v>361</v>
      </c>
      <c r="F23" s="142">
        <f t="shared" si="0"/>
        <v>500000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42">
        <f t="shared" si="1"/>
        <v>500000</v>
      </c>
      <c r="V23" s="140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40">
        <v>500000</v>
      </c>
      <c r="AQ23" s="127"/>
      <c r="AR23" s="127"/>
      <c r="AS23" s="127"/>
      <c r="AT23" s="127"/>
      <c r="AU23" s="127"/>
      <c r="AV23" s="127"/>
      <c r="AW23" s="142">
        <f t="shared" si="2"/>
        <v>0</v>
      </c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</row>
    <row r="24" spans="1:114" ht="12.75" customHeight="1">
      <c r="A24" s="177" t="s">
        <v>71</v>
      </c>
      <c r="B24" s="201" t="s">
        <v>128</v>
      </c>
      <c r="C24" s="133" t="s">
        <v>133</v>
      </c>
      <c r="D24" s="133" t="s">
        <v>134</v>
      </c>
      <c r="E24" s="195" t="s">
        <v>362</v>
      </c>
      <c r="F24" s="142">
        <f t="shared" si="0"/>
        <v>5000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42">
        <f t="shared" si="1"/>
        <v>5000</v>
      </c>
      <c r="V24" s="140">
        <v>5000</v>
      </c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42">
        <f t="shared" si="2"/>
        <v>0</v>
      </c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</row>
    <row r="25" spans="1:114" ht="12.75" customHeight="1">
      <c r="A25" s="177" t="s">
        <v>71</v>
      </c>
      <c r="B25" s="201" t="s">
        <v>128</v>
      </c>
      <c r="C25" s="133" t="s">
        <v>135</v>
      </c>
      <c r="D25" s="133" t="s">
        <v>136</v>
      </c>
      <c r="E25" s="195" t="s">
        <v>363</v>
      </c>
      <c r="F25" s="142">
        <f t="shared" si="0"/>
        <v>20000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42">
        <f t="shared" si="1"/>
        <v>20000</v>
      </c>
      <c r="V25" s="140">
        <v>20000</v>
      </c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42">
        <f t="shared" si="2"/>
        <v>0</v>
      </c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</row>
    <row r="26" spans="1:114" ht="12.75" customHeight="1">
      <c r="A26" s="177" t="s">
        <v>71</v>
      </c>
      <c r="B26" s="201" t="s">
        <v>137</v>
      </c>
      <c r="C26" s="133" t="s">
        <v>138</v>
      </c>
      <c r="D26" s="133" t="s">
        <v>139</v>
      </c>
      <c r="E26" s="202" t="s">
        <v>364</v>
      </c>
      <c r="F26" s="142">
        <f t="shared" si="0"/>
        <v>300000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42">
        <f t="shared" si="1"/>
        <v>300000</v>
      </c>
      <c r="V26" s="141">
        <v>300000</v>
      </c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42">
        <f t="shared" si="2"/>
        <v>0</v>
      </c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</row>
    <row r="27" spans="1:114" ht="12.75" customHeight="1">
      <c r="A27" s="177" t="s">
        <v>71</v>
      </c>
      <c r="B27" s="201" t="s">
        <v>137</v>
      </c>
      <c r="C27" s="133" t="s">
        <v>140</v>
      </c>
      <c r="D27" s="133" t="s">
        <v>141</v>
      </c>
      <c r="E27" s="202" t="s">
        <v>365</v>
      </c>
      <c r="F27" s="142">
        <f t="shared" si="0"/>
        <v>100000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42">
        <f t="shared" si="1"/>
        <v>100000</v>
      </c>
      <c r="V27" s="141">
        <v>100000</v>
      </c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42">
        <f t="shared" si="2"/>
        <v>0</v>
      </c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</row>
    <row r="28" spans="1:114" ht="12.75" customHeight="1">
      <c r="A28" s="177" t="s">
        <v>71</v>
      </c>
      <c r="B28" s="201" t="s">
        <v>98</v>
      </c>
      <c r="C28" s="133" t="s">
        <v>142</v>
      </c>
      <c r="D28" s="133" t="s">
        <v>143</v>
      </c>
      <c r="E28" s="202" t="s">
        <v>366</v>
      </c>
      <c r="F28" s="142">
        <f t="shared" si="0"/>
        <v>330000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42">
        <f t="shared" si="1"/>
        <v>330000</v>
      </c>
      <c r="V28" s="141">
        <v>330000</v>
      </c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42">
        <f t="shared" si="2"/>
        <v>0</v>
      </c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</row>
    <row r="29" spans="1:114" ht="12.75" customHeight="1">
      <c r="A29" s="177" t="s">
        <v>71</v>
      </c>
      <c r="B29" s="201" t="s">
        <v>144</v>
      </c>
      <c r="C29" s="133" t="s">
        <v>145</v>
      </c>
      <c r="D29" s="133" t="s">
        <v>146</v>
      </c>
      <c r="E29" s="203" t="s">
        <v>367</v>
      </c>
      <c r="F29" s="142">
        <f t="shared" si="0"/>
        <v>10000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42">
        <f t="shared" si="1"/>
        <v>0</v>
      </c>
      <c r="V29" s="140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42">
        <f t="shared" si="2"/>
        <v>10000</v>
      </c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43">
        <v>10000</v>
      </c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</row>
    <row r="30" spans="1:114" ht="12.75" customHeight="1">
      <c r="A30" s="177" t="s">
        <v>71</v>
      </c>
      <c r="B30" s="201" t="s">
        <v>144</v>
      </c>
      <c r="C30" s="133" t="s">
        <v>145</v>
      </c>
      <c r="D30" s="133" t="s">
        <v>147</v>
      </c>
      <c r="E30" s="157" t="s">
        <v>368</v>
      </c>
      <c r="F30" s="142">
        <f t="shared" si="0"/>
        <v>20000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42">
        <f t="shared" si="1"/>
        <v>20000</v>
      </c>
      <c r="V30" s="140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40">
        <v>20000</v>
      </c>
      <c r="AQ30" s="127"/>
      <c r="AR30" s="127"/>
      <c r="AS30" s="127"/>
      <c r="AT30" s="127"/>
      <c r="AU30" s="127"/>
      <c r="AV30" s="127"/>
      <c r="AW30" s="142">
        <f t="shared" si="2"/>
        <v>0</v>
      </c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</row>
    <row r="31" spans="1:114" ht="12.75" customHeight="1">
      <c r="A31" s="177" t="s">
        <v>71</v>
      </c>
      <c r="B31" s="201" t="s">
        <v>144</v>
      </c>
      <c r="C31" s="133" t="s">
        <v>145</v>
      </c>
      <c r="D31" s="133" t="s">
        <v>147</v>
      </c>
      <c r="E31" s="157" t="s">
        <v>369</v>
      </c>
      <c r="F31" s="142">
        <f t="shared" si="0"/>
        <v>100000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42">
        <f t="shared" si="1"/>
        <v>100000</v>
      </c>
      <c r="V31" s="140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40">
        <v>100000</v>
      </c>
      <c r="AQ31" s="127"/>
      <c r="AR31" s="127"/>
      <c r="AS31" s="127"/>
      <c r="AT31" s="127"/>
      <c r="AU31" s="127"/>
      <c r="AV31" s="127"/>
      <c r="AW31" s="142">
        <f t="shared" si="2"/>
        <v>0</v>
      </c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</row>
    <row r="32" spans="1:114" ht="12.75" customHeight="1">
      <c r="A32" s="177" t="s">
        <v>71</v>
      </c>
      <c r="B32" s="201" t="s">
        <v>144</v>
      </c>
      <c r="C32" s="133" t="s">
        <v>148</v>
      </c>
      <c r="D32" s="133" t="s">
        <v>149</v>
      </c>
      <c r="E32" s="157" t="s">
        <v>370</v>
      </c>
      <c r="F32" s="142">
        <f t="shared" si="0"/>
        <v>88000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42">
        <f t="shared" si="1"/>
        <v>88000</v>
      </c>
      <c r="V32" s="140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40">
        <v>88000</v>
      </c>
      <c r="AQ32" s="127"/>
      <c r="AR32" s="127"/>
      <c r="AS32" s="127"/>
      <c r="AT32" s="127"/>
      <c r="AU32" s="127"/>
      <c r="AV32" s="127"/>
      <c r="AW32" s="142">
        <f t="shared" si="2"/>
        <v>0</v>
      </c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</row>
    <row r="33" spans="1:114" ht="12.75" customHeight="1">
      <c r="A33" s="177" t="s">
        <v>71</v>
      </c>
      <c r="B33" s="201" t="s">
        <v>94</v>
      </c>
      <c r="C33" s="133" t="s">
        <v>150</v>
      </c>
      <c r="D33" s="133" t="s">
        <v>151</v>
      </c>
      <c r="E33" s="198" t="s">
        <v>371</v>
      </c>
      <c r="F33" s="142">
        <f t="shared" si="0"/>
        <v>498000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42">
        <f t="shared" si="1"/>
        <v>498000</v>
      </c>
      <c r="V33" s="140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40">
        <v>498000</v>
      </c>
      <c r="AQ33" s="127"/>
      <c r="AR33" s="127"/>
      <c r="AS33" s="127"/>
      <c r="AT33" s="127"/>
      <c r="AU33" s="127"/>
      <c r="AV33" s="127"/>
      <c r="AW33" s="142">
        <f t="shared" si="2"/>
        <v>0</v>
      </c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</row>
    <row r="34" spans="1:114" ht="12.75" customHeight="1">
      <c r="A34" s="177" t="s">
        <v>71</v>
      </c>
      <c r="B34" s="201" t="s">
        <v>112</v>
      </c>
      <c r="C34" s="133" t="s">
        <v>113</v>
      </c>
      <c r="D34" s="133" t="s">
        <v>152</v>
      </c>
      <c r="E34" s="195" t="s">
        <v>372</v>
      </c>
      <c r="F34" s="142">
        <f t="shared" si="0"/>
        <v>35000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42">
        <f t="shared" si="1"/>
        <v>35000</v>
      </c>
      <c r="V34" s="140">
        <v>35000</v>
      </c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42">
        <f t="shared" si="2"/>
        <v>0</v>
      </c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</row>
    <row r="35" spans="1:114" ht="12.75" customHeight="1">
      <c r="A35" s="177" t="s">
        <v>71</v>
      </c>
      <c r="B35" s="199" t="s">
        <v>94</v>
      </c>
      <c r="C35" s="131" t="s">
        <v>95</v>
      </c>
      <c r="D35" s="131" t="s">
        <v>153</v>
      </c>
      <c r="E35" s="203" t="s">
        <v>373</v>
      </c>
      <c r="F35" s="142">
        <f t="shared" si="0"/>
        <v>5000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42">
        <f t="shared" si="1"/>
        <v>5000</v>
      </c>
      <c r="V35" s="140">
        <v>5000</v>
      </c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42">
        <f t="shared" si="2"/>
        <v>0</v>
      </c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</row>
    <row r="36" spans="1:114" ht="12.75" customHeight="1">
      <c r="A36" s="177" t="s">
        <v>71</v>
      </c>
      <c r="B36" s="199" t="s">
        <v>98</v>
      </c>
      <c r="C36" s="131" t="s">
        <v>154</v>
      </c>
      <c r="D36" s="131" t="s">
        <v>155</v>
      </c>
      <c r="E36" s="204" t="s">
        <v>374</v>
      </c>
      <c r="F36" s="142">
        <f t="shared" si="0"/>
        <v>800000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42">
        <f t="shared" si="1"/>
        <v>0</v>
      </c>
      <c r="V36" s="140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42">
        <f t="shared" si="2"/>
        <v>800000</v>
      </c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44">
        <v>800000</v>
      </c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</row>
    <row r="37" spans="1:114" ht="12.75" customHeight="1">
      <c r="A37" s="177" t="s">
        <v>71</v>
      </c>
      <c r="B37" s="199" t="s">
        <v>98</v>
      </c>
      <c r="C37" s="131" t="s">
        <v>154</v>
      </c>
      <c r="D37" s="131" t="s">
        <v>156</v>
      </c>
      <c r="E37" s="195" t="s">
        <v>375</v>
      </c>
      <c r="F37" s="142">
        <f t="shared" si="0"/>
        <v>50000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42">
        <f t="shared" si="1"/>
        <v>0</v>
      </c>
      <c r="V37" s="140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42">
        <f t="shared" si="2"/>
        <v>50000</v>
      </c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43">
        <v>50000</v>
      </c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</row>
    <row r="38" spans="1:114" ht="12.75" customHeight="1">
      <c r="A38" s="177" t="s">
        <v>71</v>
      </c>
      <c r="B38" s="199" t="s">
        <v>98</v>
      </c>
      <c r="C38" s="131" t="s">
        <v>154</v>
      </c>
      <c r="D38" s="131" t="s">
        <v>156</v>
      </c>
      <c r="E38" s="195" t="s">
        <v>376</v>
      </c>
      <c r="F38" s="142">
        <f t="shared" si="0"/>
        <v>100000</v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42">
        <f t="shared" si="1"/>
        <v>0</v>
      </c>
      <c r="V38" s="140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42">
        <f t="shared" si="2"/>
        <v>100000</v>
      </c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43">
        <v>100000</v>
      </c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</row>
    <row r="39" spans="1:114" ht="12.75" customHeight="1">
      <c r="A39" s="177" t="s">
        <v>71</v>
      </c>
      <c r="B39" s="199" t="s">
        <v>98</v>
      </c>
      <c r="C39" s="131" t="s">
        <v>157</v>
      </c>
      <c r="D39" s="131" t="s">
        <v>158</v>
      </c>
      <c r="E39" s="204" t="s">
        <v>377</v>
      </c>
      <c r="F39" s="142">
        <f t="shared" si="0"/>
        <v>145000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42">
        <f t="shared" si="1"/>
        <v>0</v>
      </c>
      <c r="V39" s="140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42">
        <f t="shared" si="2"/>
        <v>145000</v>
      </c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43">
        <v>145000</v>
      </c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</row>
    <row r="40" spans="1:114" ht="12.75" customHeight="1">
      <c r="A40" s="177" t="s">
        <v>71</v>
      </c>
      <c r="B40" s="201" t="s">
        <v>98</v>
      </c>
      <c r="C40" s="133" t="s">
        <v>154</v>
      </c>
      <c r="D40" s="133" t="s">
        <v>155</v>
      </c>
      <c r="E40" s="205" t="s">
        <v>378</v>
      </c>
      <c r="F40" s="142">
        <f aca="true" t="shared" si="3" ref="F40:F71">G40+U40+AW40</f>
        <v>70000</v>
      </c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42">
        <f aca="true" t="shared" si="4" ref="U40:U71">SUM(V40:AV40)</f>
        <v>70000</v>
      </c>
      <c r="V40" s="140">
        <v>70000</v>
      </c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42">
        <f aca="true" t="shared" si="5" ref="AW40:AW71">SUM(AX40:BI40)</f>
        <v>0</v>
      </c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</row>
    <row r="41" spans="1:114" ht="12.75" customHeight="1">
      <c r="A41" s="177" t="s">
        <v>71</v>
      </c>
      <c r="B41" s="201" t="s">
        <v>98</v>
      </c>
      <c r="C41" s="133" t="s">
        <v>154</v>
      </c>
      <c r="D41" s="133" t="s">
        <v>155</v>
      </c>
      <c r="E41" s="205" t="s">
        <v>379</v>
      </c>
      <c r="F41" s="142">
        <f t="shared" si="3"/>
        <v>50000</v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42">
        <f t="shared" si="4"/>
        <v>50000</v>
      </c>
      <c r="V41" s="140">
        <v>50000</v>
      </c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42">
        <f t="shared" si="5"/>
        <v>0</v>
      </c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</row>
    <row r="42" spans="1:114" ht="12.75" customHeight="1">
      <c r="A42" s="177" t="s">
        <v>71</v>
      </c>
      <c r="B42" s="206" t="s">
        <v>98</v>
      </c>
      <c r="C42" s="139" t="s">
        <v>142</v>
      </c>
      <c r="D42" s="139" t="s">
        <v>159</v>
      </c>
      <c r="E42" s="205" t="s">
        <v>380</v>
      </c>
      <c r="F42" s="142">
        <f t="shared" si="3"/>
        <v>5000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42">
        <f t="shared" si="4"/>
        <v>5000</v>
      </c>
      <c r="V42" s="140">
        <v>5000</v>
      </c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42">
        <f t="shared" si="5"/>
        <v>0</v>
      </c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</row>
    <row r="43" spans="1:114" ht="12.75" customHeight="1">
      <c r="A43" s="177" t="s">
        <v>71</v>
      </c>
      <c r="B43" s="206" t="s">
        <v>98</v>
      </c>
      <c r="C43" s="139" t="s">
        <v>160</v>
      </c>
      <c r="D43" s="139" t="s">
        <v>161</v>
      </c>
      <c r="E43" s="205" t="s">
        <v>381</v>
      </c>
      <c r="F43" s="142">
        <f t="shared" si="3"/>
        <v>5000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42">
        <f t="shared" si="4"/>
        <v>5000</v>
      </c>
      <c r="V43" s="140">
        <v>5000</v>
      </c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42">
        <f t="shared" si="5"/>
        <v>0</v>
      </c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</row>
    <row r="44" spans="1:114" ht="12.75" customHeight="1">
      <c r="A44" s="177" t="s">
        <v>71</v>
      </c>
      <c r="B44" s="201" t="s">
        <v>162</v>
      </c>
      <c r="C44" s="133" t="s">
        <v>163</v>
      </c>
      <c r="D44" s="133" t="s">
        <v>164</v>
      </c>
      <c r="E44" s="204" t="s">
        <v>382</v>
      </c>
      <c r="F44" s="142">
        <f t="shared" si="3"/>
        <v>5000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42">
        <f t="shared" si="4"/>
        <v>5000</v>
      </c>
      <c r="V44" s="140">
        <v>5000</v>
      </c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42">
        <f t="shared" si="5"/>
        <v>0</v>
      </c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</row>
    <row r="45" spans="1:114" ht="12.75" customHeight="1">
      <c r="A45" s="177" t="s">
        <v>71</v>
      </c>
      <c r="B45" s="206" t="s">
        <v>98</v>
      </c>
      <c r="C45" s="139" t="s">
        <v>142</v>
      </c>
      <c r="D45" s="139" t="s">
        <v>159</v>
      </c>
      <c r="E45" s="204" t="s">
        <v>383</v>
      </c>
      <c r="F45" s="142">
        <f t="shared" si="3"/>
        <v>5000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42">
        <f t="shared" si="4"/>
        <v>5000</v>
      </c>
      <c r="V45" s="140">
        <v>5000</v>
      </c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42">
        <f t="shared" si="5"/>
        <v>0</v>
      </c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</row>
    <row r="46" spans="1:114" ht="12.75" customHeight="1">
      <c r="A46" s="177" t="s">
        <v>71</v>
      </c>
      <c r="B46" s="206" t="s">
        <v>165</v>
      </c>
      <c r="C46" s="139" t="s">
        <v>166</v>
      </c>
      <c r="D46" s="139" t="s">
        <v>167</v>
      </c>
      <c r="E46" s="204" t="s">
        <v>384</v>
      </c>
      <c r="F46" s="142">
        <f t="shared" si="3"/>
        <v>500000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42">
        <f t="shared" si="4"/>
        <v>500000</v>
      </c>
      <c r="V46" s="140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40">
        <v>500000</v>
      </c>
      <c r="AQ46" s="127"/>
      <c r="AR46" s="127"/>
      <c r="AS46" s="127"/>
      <c r="AT46" s="127"/>
      <c r="AU46" s="127"/>
      <c r="AV46" s="127"/>
      <c r="AW46" s="142">
        <f t="shared" si="5"/>
        <v>0</v>
      </c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</row>
    <row r="47" spans="1:114" ht="12.75" customHeight="1">
      <c r="A47" s="177" t="s">
        <v>71</v>
      </c>
      <c r="B47" s="206" t="s">
        <v>165</v>
      </c>
      <c r="C47" s="139" t="s">
        <v>166</v>
      </c>
      <c r="D47" s="139" t="s">
        <v>167</v>
      </c>
      <c r="E47" s="204" t="s">
        <v>385</v>
      </c>
      <c r="F47" s="142">
        <f t="shared" si="3"/>
        <v>100000</v>
      </c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42">
        <f t="shared" si="4"/>
        <v>100000</v>
      </c>
      <c r="V47" s="140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40">
        <v>100000</v>
      </c>
      <c r="AQ47" s="127"/>
      <c r="AR47" s="127"/>
      <c r="AS47" s="127"/>
      <c r="AT47" s="127"/>
      <c r="AU47" s="127"/>
      <c r="AV47" s="127"/>
      <c r="AW47" s="142">
        <f t="shared" si="5"/>
        <v>0</v>
      </c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</row>
    <row r="48" spans="1:114" ht="12.75" customHeight="1">
      <c r="A48" s="177" t="s">
        <v>71</v>
      </c>
      <c r="B48" s="201" t="s">
        <v>165</v>
      </c>
      <c r="C48" s="133" t="s">
        <v>166</v>
      </c>
      <c r="D48" s="133" t="s">
        <v>167</v>
      </c>
      <c r="E48" s="205" t="s">
        <v>386</v>
      </c>
      <c r="F48" s="142">
        <f t="shared" si="3"/>
        <v>120000</v>
      </c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42">
        <f t="shared" si="4"/>
        <v>120000</v>
      </c>
      <c r="V48" s="140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40">
        <v>120000</v>
      </c>
      <c r="AQ48" s="127"/>
      <c r="AR48" s="127"/>
      <c r="AS48" s="127"/>
      <c r="AT48" s="127"/>
      <c r="AU48" s="127"/>
      <c r="AV48" s="127"/>
      <c r="AW48" s="142">
        <f t="shared" si="5"/>
        <v>0</v>
      </c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</row>
    <row r="49" spans="1:114" ht="12.75" customHeight="1">
      <c r="A49" s="177" t="s">
        <v>71</v>
      </c>
      <c r="B49" s="199" t="s">
        <v>165</v>
      </c>
      <c r="C49" s="131" t="s">
        <v>168</v>
      </c>
      <c r="D49" s="131" t="s">
        <v>169</v>
      </c>
      <c r="E49" s="205" t="s">
        <v>387</v>
      </c>
      <c r="F49" s="142">
        <f t="shared" si="3"/>
        <v>200000</v>
      </c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42">
        <f t="shared" si="4"/>
        <v>200000</v>
      </c>
      <c r="V49" s="140">
        <v>200000</v>
      </c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42">
        <f t="shared" si="5"/>
        <v>0</v>
      </c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</row>
    <row r="50" spans="1:114" ht="12.75" customHeight="1">
      <c r="A50" s="177" t="s">
        <v>71</v>
      </c>
      <c r="B50" s="199" t="s">
        <v>162</v>
      </c>
      <c r="C50" s="131" t="s">
        <v>170</v>
      </c>
      <c r="D50" s="131" t="s">
        <v>171</v>
      </c>
      <c r="E50" s="204" t="s">
        <v>388</v>
      </c>
      <c r="F50" s="142">
        <f t="shared" si="3"/>
        <v>190000</v>
      </c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42">
        <f t="shared" si="4"/>
        <v>0</v>
      </c>
      <c r="V50" s="140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42">
        <f t="shared" si="5"/>
        <v>190000</v>
      </c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43">
        <v>190000</v>
      </c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</row>
    <row r="51" spans="1:114" ht="12.75" customHeight="1">
      <c r="A51" s="177" t="s">
        <v>71</v>
      </c>
      <c r="B51" s="199" t="s">
        <v>162</v>
      </c>
      <c r="C51" s="131" t="s">
        <v>172</v>
      </c>
      <c r="D51" s="131" t="s">
        <v>173</v>
      </c>
      <c r="E51" s="204" t="s">
        <v>389</v>
      </c>
      <c r="F51" s="142">
        <f t="shared" si="3"/>
        <v>50000</v>
      </c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42">
        <f t="shared" si="4"/>
        <v>0</v>
      </c>
      <c r="V51" s="140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42">
        <f t="shared" si="5"/>
        <v>50000</v>
      </c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43">
        <v>50000</v>
      </c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</row>
    <row r="52" spans="1:114" ht="12.75" customHeight="1">
      <c r="A52" s="177" t="s">
        <v>71</v>
      </c>
      <c r="B52" s="199" t="s">
        <v>162</v>
      </c>
      <c r="C52" s="131" t="s">
        <v>172</v>
      </c>
      <c r="D52" s="131" t="s">
        <v>174</v>
      </c>
      <c r="E52" s="204" t="s">
        <v>390</v>
      </c>
      <c r="F52" s="142">
        <f t="shared" si="3"/>
        <v>200000</v>
      </c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42">
        <f t="shared" si="4"/>
        <v>0</v>
      </c>
      <c r="V52" s="140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42">
        <f t="shared" si="5"/>
        <v>200000</v>
      </c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43">
        <v>200000</v>
      </c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</row>
    <row r="53" spans="1:114" ht="12.75" customHeight="1">
      <c r="A53" s="177" t="s">
        <v>71</v>
      </c>
      <c r="B53" s="199" t="s">
        <v>162</v>
      </c>
      <c r="C53" s="131" t="s">
        <v>175</v>
      </c>
      <c r="D53" s="131" t="s">
        <v>176</v>
      </c>
      <c r="E53" s="204" t="s">
        <v>391</v>
      </c>
      <c r="F53" s="142">
        <f t="shared" si="3"/>
        <v>3550000</v>
      </c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42">
        <f t="shared" si="4"/>
        <v>0</v>
      </c>
      <c r="V53" s="140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42">
        <f t="shared" si="5"/>
        <v>3550000</v>
      </c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43">
        <v>3550000</v>
      </c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</row>
    <row r="54" spans="1:114" ht="12.75" customHeight="1">
      <c r="A54" s="177" t="s">
        <v>71</v>
      </c>
      <c r="B54" s="199" t="s">
        <v>162</v>
      </c>
      <c r="C54" s="131" t="s">
        <v>172</v>
      </c>
      <c r="D54" s="131" t="s">
        <v>174</v>
      </c>
      <c r="E54" s="204" t="s">
        <v>392</v>
      </c>
      <c r="F54" s="142">
        <f t="shared" si="3"/>
        <v>60000</v>
      </c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42">
        <f t="shared" si="4"/>
        <v>0</v>
      </c>
      <c r="V54" s="140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42">
        <f t="shared" si="5"/>
        <v>60000</v>
      </c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43">
        <v>60000</v>
      </c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</row>
    <row r="55" spans="1:114" ht="12.75" customHeight="1">
      <c r="A55" s="177" t="s">
        <v>71</v>
      </c>
      <c r="B55" s="199" t="s">
        <v>162</v>
      </c>
      <c r="C55" s="131" t="s">
        <v>172</v>
      </c>
      <c r="D55" s="131" t="s">
        <v>177</v>
      </c>
      <c r="E55" s="204" t="s">
        <v>393</v>
      </c>
      <c r="F55" s="142">
        <f t="shared" si="3"/>
        <v>200000</v>
      </c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42">
        <f t="shared" si="4"/>
        <v>0</v>
      </c>
      <c r="V55" s="140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42">
        <f t="shared" si="5"/>
        <v>200000</v>
      </c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43">
        <v>200000</v>
      </c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</row>
    <row r="56" spans="1:114" ht="12.75" customHeight="1">
      <c r="A56" s="177" t="s">
        <v>71</v>
      </c>
      <c r="B56" s="199" t="s">
        <v>162</v>
      </c>
      <c r="C56" s="131" t="s">
        <v>178</v>
      </c>
      <c r="D56" s="131" t="s">
        <v>179</v>
      </c>
      <c r="E56" s="195" t="s">
        <v>394</v>
      </c>
      <c r="F56" s="142">
        <f t="shared" si="3"/>
        <v>5000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42">
        <f t="shared" si="4"/>
        <v>5000</v>
      </c>
      <c r="V56" s="140">
        <v>5000</v>
      </c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42">
        <f t="shared" si="5"/>
        <v>0</v>
      </c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</row>
    <row r="57" spans="1:114" ht="12.75" customHeight="1">
      <c r="A57" s="177" t="s">
        <v>71</v>
      </c>
      <c r="B57" s="199" t="s">
        <v>162</v>
      </c>
      <c r="C57" s="131" t="s">
        <v>180</v>
      </c>
      <c r="D57" s="131" t="s">
        <v>181</v>
      </c>
      <c r="E57" s="204" t="s">
        <v>395</v>
      </c>
      <c r="F57" s="142">
        <f t="shared" si="3"/>
        <v>100000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42">
        <f t="shared" si="4"/>
        <v>0</v>
      </c>
      <c r="V57" s="140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42">
        <f t="shared" si="5"/>
        <v>100000</v>
      </c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43">
        <v>100000</v>
      </c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</row>
    <row r="58" spans="1:114" ht="12.75" customHeight="1">
      <c r="A58" s="177" t="s">
        <v>71</v>
      </c>
      <c r="B58" s="199" t="s">
        <v>162</v>
      </c>
      <c r="C58" s="131" t="s">
        <v>182</v>
      </c>
      <c r="D58" s="131" t="s">
        <v>183</v>
      </c>
      <c r="E58" s="157" t="s">
        <v>396</v>
      </c>
      <c r="F58" s="142">
        <f t="shared" si="3"/>
        <v>10000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42">
        <f t="shared" si="4"/>
        <v>0</v>
      </c>
      <c r="V58" s="140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42">
        <f t="shared" si="5"/>
        <v>10000</v>
      </c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43">
        <v>10000</v>
      </c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</row>
    <row r="59" spans="1:114" ht="12.75" customHeight="1">
      <c r="A59" s="177" t="s">
        <v>71</v>
      </c>
      <c r="B59" s="199" t="s">
        <v>162</v>
      </c>
      <c r="C59" s="131" t="s">
        <v>182</v>
      </c>
      <c r="D59" s="131" t="s">
        <v>184</v>
      </c>
      <c r="E59" s="157" t="s">
        <v>397</v>
      </c>
      <c r="F59" s="142">
        <f t="shared" si="3"/>
        <v>100000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42">
        <f t="shared" si="4"/>
        <v>0</v>
      </c>
      <c r="V59" s="140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42">
        <f t="shared" si="5"/>
        <v>100000</v>
      </c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43">
        <v>100000</v>
      </c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</row>
    <row r="60" spans="1:114" ht="12.75" customHeight="1">
      <c r="A60" s="177" t="s">
        <v>71</v>
      </c>
      <c r="B60" s="206" t="s">
        <v>162</v>
      </c>
      <c r="C60" s="139" t="s">
        <v>175</v>
      </c>
      <c r="D60" s="139" t="s">
        <v>176</v>
      </c>
      <c r="E60" s="157" t="s">
        <v>398</v>
      </c>
      <c r="F60" s="142">
        <f t="shared" si="3"/>
        <v>4800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42">
        <f t="shared" si="4"/>
        <v>0</v>
      </c>
      <c r="V60" s="140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42">
        <f t="shared" si="5"/>
        <v>4800</v>
      </c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43">
        <v>4800</v>
      </c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</row>
    <row r="61" spans="1:114" ht="12.75" customHeight="1">
      <c r="A61" s="177" t="s">
        <v>71</v>
      </c>
      <c r="B61" s="201" t="s">
        <v>162</v>
      </c>
      <c r="C61" s="133" t="s">
        <v>163</v>
      </c>
      <c r="D61" s="133" t="s">
        <v>185</v>
      </c>
      <c r="E61" s="157" t="s">
        <v>399</v>
      </c>
      <c r="F61" s="142">
        <f t="shared" si="3"/>
        <v>15696</v>
      </c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42">
        <f t="shared" si="4"/>
        <v>15696</v>
      </c>
      <c r="V61" s="140">
        <v>15696</v>
      </c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42">
        <f t="shared" si="5"/>
        <v>0</v>
      </c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</row>
    <row r="62" spans="1:114" ht="12.75" customHeight="1">
      <c r="A62" s="177" t="s">
        <v>71</v>
      </c>
      <c r="B62" s="201" t="s">
        <v>162</v>
      </c>
      <c r="C62" s="133" t="s">
        <v>172</v>
      </c>
      <c r="D62" s="133" t="s">
        <v>174</v>
      </c>
      <c r="E62" s="157" t="s">
        <v>400</v>
      </c>
      <c r="F62" s="142">
        <f t="shared" si="3"/>
        <v>64080</v>
      </c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42">
        <f t="shared" si="4"/>
        <v>64080</v>
      </c>
      <c r="V62" s="140">
        <v>64080</v>
      </c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42">
        <f t="shared" si="5"/>
        <v>0</v>
      </c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</row>
    <row r="63" spans="1:114" ht="12.75" customHeight="1">
      <c r="A63" s="177" t="s">
        <v>71</v>
      </c>
      <c r="B63" s="201" t="s">
        <v>162</v>
      </c>
      <c r="C63" s="133" t="s">
        <v>186</v>
      </c>
      <c r="D63" s="133" t="s">
        <v>187</v>
      </c>
      <c r="E63" s="157" t="s">
        <v>401</v>
      </c>
      <c r="F63" s="142">
        <f t="shared" si="3"/>
        <v>1031940</v>
      </c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42">
        <f t="shared" si="4"/>
        <v>1031940</v>
      </c>
      <c r="V63" s="140">
        <v>1031940</v>
      </c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42">
        <f t="shared" si="5"/>
        <v>0</v>
      </c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</row>
    <row r="64" spans="1:114" ht="12.75" customHeight="1">
      <c r="A64" s="177" t="s">
        <v>71</v>
      </c>
      <c r="B64" s="201" t="s">
        <v>98</v>
      </c>
      <c r="C64" s="133" t="s">
        <v>154</v>
      </c>
      <c r="D64" s="133" t="s">
        <v>156</v>
      </c>
      <c r="E64" s="157" t="s">
        <v>402</v>
      </c>
      <c r="F64" s="142">
        <f t="shared" si="3"/>
        <v>653184</v>
      </c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42">
        <f t="shared" si="4"/>
        <v>0</v>
      </c>
      <c r="V64" s="140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42">
        <f t="shared" si="5"/>
        <v>653184</v>
      </c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43">
        <v>653184</v>
      </c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</row>
    <row r="65" spans="1:114" ht="12.75" customHeight="1">
      <c r="A65" s="177" t="s">
        <v>71</v>
      </c>
      <c r="B65" s="201" t="s">
        <v>98</v>
      </c>
      <c r="C65" s="133" t="s">
        <v>154</v>
      </c>
      <c r="D65" s="133" t="s">
        <v>156</v>
      </c>
      <c r="E65" s="157" t="s">
        <v>403</v>
      </c>
      <c r="F65" s="142">
        <f t="shared" si="3"/>
        <v>42608</v>
      </c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42">
        <f t="shared" si="4"/>
        <v>42608</v>
      </c>
      <c r="V65" s="140">
        <v>42608</v>
      </c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42">
        <f t="shared" si="5"/>
        <v>0</v>
      </c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43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</row>
    <row r="66" spans="1:114" ht="12.75" customHeight="1">
      <c r="A66" s="177" t="s">
        <v>71</v>
      </c>
      <c r="B66" s="201" t="s">
        <v>98</v>
      </c>
      <c r="C66" s="133" t="s">
        <v>154</v>
      </c>
      <c r="D66" s="133" t="s">
        <v>156</v>
      </c>
      <c r="E66" s="157" t="s">
        <v>402</v>
      </c>
      <c r="F66" s="142">
        <f t="shared" si="3"/>
        <v>74159.86</v>
      </c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42">
        <f t="shared" si="4"/>
        <v>74159.86</v>
      </c>
      <c r="V66" s="140">
        <v>74159.86</v>
      </c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42">
        <f t="shared" si="5"/>
        <v>0</v>
      </c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43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</row>
    <row r="67" spans="1:114" ht="12.75" customHeight="1">
      <c r="A67" s="177" t="s">
        <v>71</v>
      </c>
      <c r="B67" s="201" t="s">
        <v>162</v>
      </c>
      <c r="C67" s="133" t="s">
        <v>188</v>
      </c>
      <c r="D67" s="133" t="s">
        <v>189</v>
      </c>
      <c r="E67" s="204" t="s">
        <v>404</v>
      </c>
      <c r="F67" s="142">
        <f t="shared" si="3"/>
        <v>70000</v>
      </c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42">
        <f t="shared" si="4"/>
        <v>0</v>
      </c>
      <c r="V67" s="140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42">
        <f t="shared" si="5"/>
        <v>70000</v>
      </c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43">
        <v>70000</v>
      </c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</row>
    <row r="68" spans="1:114" ht="12.75" customHeight="1">
      <c r="A68" s="177" t="s">
        <v>71</v>
      </c>
      <c r="B68" s="201" t="s">
        <v>162</v>
      </c>
      <c r="C68" s="133" t="s">
        <v>190</v>
      </c>
      <c r="D68" s="133" t="s">
        <v>191</v>
      </c>
      <c r="E68" s="195" t="s">
        <v>405</v>
      </c>
      <c r="F68" s="142">
        <f t="shared" si="3"/>
        <v>20000</v>
      </c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42">
        <f t="shared" si="4"/>
        <v>20000</v>
      </c>
      <c r="V68" s="140">
        <v>20000</v>
      </c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42">
        <f t="shared" si="5"/>
        <v>0</v>
      </c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43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</row>
    <row r="69" spans="1:114" ht="12.75" customHeight="1">
      <c r="A69" s="177" t="s">
        <v>71</v>
      </c>
      <c r="B69" s="201" t="s">
        <v>162</v>
      </c>
      <c r="C69" s="133" t="s">
        <v>188</v>
      </c>
      <c r="D69" s="133" t="s">
        <v>192</v>
      </c>
      <c r="E69" s="157" t="s">
        <v>406</v>
      </c>
      <c r="F69" s="142">
        <f t="shared" si="3"/>
        <v>21849</v>
      </c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42">
        <f t="shared" si="4"/>
        <v>0</v>
      </c>
      <c r="V69" s="140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42">
        <f t="shared" si="5"/>
        <v>21849</v>
      </c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43">
        <v>21849</v>
      </c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</row>
    <row r="70" spans="1:114" ht="12.75" customHeight="1">
      <c r="A70" s="177" t="s">
        <v>71</v>
      </c>
      <c r="B70" s="201" t="s">
        <v>162</v>
      </c>
      <c r="C70" s="133" t="s">
        <v>188</v>
      </c>
      <c r="D70" s="133" t="s">
        <v>193</v>
      </c>
      <c r="E70" s="157" t="s">
        <v>407</v>
      </c>
      <c r="F70" s="142">
        <f t="shared" si="3"/>
        <v>62000</v>
      </c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42">
        <f t="shared" si="4"/>
        <v>0</v>
      </c>
      <c r="V70" s="140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42">
        <f t="shared" si="5"/>
        <v>62000</v>
      </c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43">
        <v>62000</v>
      </c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</row>
    <row r="71" spans="1:114" ht="12.75" customHeight="1">
      <c r="A71" s="177" t="s">
        <v>71</v>
      </c>
      <c r="B71" s="201" t="s">
        <v>162</v>
      </c>
      <c r="C71" s="133" t="s">
        <v>188</v>
      </c>
      <c r="D71" s="133" t="s">
        <v>194</v>
      </c>
      <c r="E71" s="157" t="s">
        <v>408</v>
      </c>
      <c r="F71" s="142">
        <f t="shared" si="3"/>
        <v>310000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42">
        <f t="shared" si="4"/>
        <v>0</v>
      </c>
      <c r="V71" s="140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42">
        <f t="shared" si="5"/>
        <v>310000</v>
      </c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43">
        <v>310000</v>
      </c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</row>
    <row r="72" spans="1:114" ht="12.75" customHeight="1">
      <c r="A72" s="177" t="s">
        <v>71</v>
      </c>
      <c r="B72" s="201" t="s">
        <v>162</v>
      </c>
      <c r="C72" s="133" t="s">
        <v>188</v>
      </c>
      <c r="D72" s="133" t="s">
        <v>195</v>
      </c>
      <c r="E72" s="195" t="s">
        <v>409</v>
      </c>
      <c r="F72" s="142">
        <f aca="true" t="shared" si="6" ref="F72:F99">G72+U72+AW72</f>
        <v>80000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42">
        <f aca="true" t="shared" si="7" ref="U72:U99">SUM(V72:AV72)</f>
        <v>0</v>
      </c>
      <c r="V72" s="140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42">
        <f aca="true" t="shared" si="8" ref="AW72:AW99">SUM(AX72:BI72)</f>
        <v>80000</v>
      </c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43">
        <v>80000</v>
      </c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</row>
    <row r="73" spans="1:114" ht="12.75" customHeight="1">
      <c r="A73" s="177" t="s">
        <v>71</v>
      </c>
      <c r="B73" s="201" t="s">
        <v>128</v>
      </c>
      <c r="C73" s="133" t="s">
        <v>135</v>
      </c>
      <c r="D73" s="133" t="s">
        <v>136</v>
      </c>
      <c r="E73" s="157" t="s">
        <v>410</v>
      </c>
      <c r="F73" s="142">
        <f t="shared" si="6"/>
        <v>40000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42">
        <f t="shared" si="7"/>
        <v>40000</v>
      </c>
      <c r="V73" s="140">
        <v>40000</v>
      </c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42">
        <f t="shared" si="8"/>
        <v>0</v>
      </c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43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</row>
    <row r="74" spans="1:114" ht="12.75" customHeight="1">
      <c r="A74" s="177" t="s">
        <v>71</v>
      </c>
      <c r="B74" s="201" t="s">
        <v>94</v>
      </c>
      <c r="C74" s="133" t="s">
        <v>196</v>
      </c>
      <c r="D74" s="133" t="s">
        <v>197</v>
      </c>
      <c r="E74" s="198" t="s">
        <v>411</v>
      </c>
      <c r="F74" s="142">
        <f t="shared" si="6"/>
        <v>300000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42">
        <f t="shared" si="7"/>
        <v>300000</v>
      </c>
      <c r="V74" s="140">
        <v>300000</v>
      </c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42">
        <f t="shared" si="8"/>
        <v>0</v>
      </c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43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</row>
    <row r="75" spans="1:114" ht="12.75" customHeight="1">
      <c r="A75" s="177" t="s">
        <v>71</v>
      </c>
      <c r="B75" s="206" t="s">
        <v>94</v>
      </c>
      <c r="C75" s="139" t="s">
        <v>95</v>
      </c>
      <c r="D75" s="139" t="s">
        <v>97</v>
      </c>
      <c r="E75" s="198" t="s">
        <v>412</v>
      </c>
      <c r="F75" s="142">
        <f t="shared" si="6"/>
        <v>8000</v>
      </c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42">
        <f t="shared" si="7"/>
        <v>8000</v>
      </c>
      <c r="V75" s="140">
        <v>8000</v>
      </c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42">
        <f t="shared" si="8"/>
        <v>0</v>
      </c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43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</row>
    <row r="76" spans="1:114" ht="12.75" customHeight="1">
      <c r="A76" s="177" t="s">
        <v>71</v>
      </c>
      <c r="B76" s="206" t="s">
        <v>94</v>
      </c>
      <c r="C76" s="139" t="s">
        <v>196</v>
      </c>
      <c r="D76" s="139" t="s">
        <v>198</v>
      </c>
      <c r="E76" s="195" t="s">
        <v>413</v>
      </c>
      <c r="F76" s="142">
        <f t="shared" si="6"/>
        <v>6900</v>
      </c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42">
        <f t="shared" si="7"/>
        <v>6900</v>
      </c>
      <c r="V76" s="140">
        <v>6900</v>
      </c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42">
        <f t="shared" si="8"/>
        <v>0</v>
      </c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43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</row>
    <row r="77" spans="1:114" ht="12.75" customHeight="1">
      <c r="A77" s="177" t="s">
        <v>71</v>
      </c>
      <c r="B77" s="206" t="s">
        <v>94</v>
      </c>
      <c r="C77" s="139" t="s">
        <v>196</v>
      </c>
      <c r="D77" s="139" t="s">
        <v>198</v>
      </c>
      <c r="E77" s="195" t="s">
        <v>414</v>
      </c>
      <c r="F77" s="142">
        <f t="shared" si="6"/>
        <v>6900</v>
      </c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42">
        <f t="shared" si="7"/>
        <v>0</v>
      </c>
      <c r="V77" s="140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42">
        <f t="shared" si="8"/>
        <v>6900</v>
      </c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43">
        <v>6900</v>
      </c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</row>
    <row r="78" spans="1:114" ht="12.75" customHeight="1">
      <c r="A78" s="177" t="s">
        <v>71</v>
      </c>
      <c r="B78" s="197" t="s">
        <v>125</v>
      </c>
      <c r="C78" s="129" t="s">
        <v>126</v>
      </c>
      <c r="D78" s="129" t="s">
        <v>127</v>
      </c>
      <c r="E78" s="195" t="s">
        <v>415</v>
      </c>
      <c r="F78" s="142">
        <f t="shared" si="6"/>
        <v>200000</v>
      </c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42">
        <f t="shared" si="7"/>
        <v>200000</v>
      </c>
      <c r="V78" s="140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59">
        <v>200000</v>
      </c>
      <c r="AQ78" s="127"/>
      <c r="AR78" s="127"/>
      <c r="AS78" s="127"/>
      <c r="AT78" s="127"/>
      <c r="AU78" s="127"/>
      <c r="AV78" s="127"/>
      <c r="AW78" s="142">
        <f t="shared" si="8"/>
        <v>0</v>
      </c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43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</row>
    <row r="79" spans="1:114" ht="12.75" customHeight="1">
      <c r="A79" s="177" t="s">
        <v>71</v>
      </c>
      <c r="B79" s="197" t="s">
        <v>125</v>
      </c>
      <c r="C79" s="129" t="s">
        <v>126</v>
      </c>
      <c r="D79" s="129" t="s">
        <v>127</v>
      </c>
      <c r="E79" s="157" t="s">
        <v>416</v>
      </c>
      <c r="F79" s="142">
        <f t="shared" si="6"/>
        <v>72000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42">
        <f t="shared" si="7"/>
        <v>0</v>
      </c>
      <c r="V79" s="140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42">
        <f t="shared" si="8"/>
        <v>72000</v>
      </c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43">
        <v>72000</v>
      </c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</row>
    <row r="80" spans="1:114" ht="12.75" customHeight="1">
      <c r="A80" s="177" t="s">
        <v>71</v>
      </c>
      <c r="B80" s="149" t="s">
        <v>125</v>
      </c>
      <c r="C80" s="149" t="s">
        <v>199</v>
      </c>
      <c r="D80" s="149" t="s">
        <v>200</v>
      </c>
      <c r="E80" s="202" t="s">
        <v>417</v>
      </c>
      <c r="F80" s="142">
        <f t="shared" si="6"/>
        <v>250000</v>
      </c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42">
        <f t="shared" si="7"/>
        <v>250000</v>
      </c>
      <c r="V80" s="141">
        <v>250000</v>
      </c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42">
        <f t="shared" si="8"/>
        <v>0</v>
      </c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</row>
    <row r="81" spans="1:114" ht="12.75" customHeight="1">
      <c r="A81" s="177" t="s">
        <v>71</v>
      </c>
      <c r="B81" s="149" t="s">
        <v>103</v>
      </c>
      <c r="C81" s="149" t="s">
        <v>201</v>
      </c>
      <c r="D81" s="149" t="s">
        <v>202</v>
      </c>
      <c r="E81" s="195" t="s">
        <v>418</v>
      </c>
      <c r="F81" s="142">
        <f t="shared" si="6"/>
        <v>2500000</v>
      </c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42">
        <f t="shared" si="7"/>
        <v>2500000</v>
      </c>
      <c r="V81" s="140">
        <v>2500000</v>
      </c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42">
        <f t="shared" si="8"/>
        <v>0</v>
      </c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</row>
    <row r="82" spans="1:114" ht="12.75" customHeight="1">
      <c r="A82" s="177" t="s">
        <v>71</v>
      </c>
      <c r="B82" s="149" t="s">
        <v>103</v>
      </c>
      <c r="C82" s="149" t="s">
        <v>203</v>
      </c>
      <c r="D82" s="149" t="s">
        <v>204</v>
      </c>
      <c r="E82" s="195" t="s">
        <v>419</v>
      </c>
      <c r="F82" s="142">
        <f t="shared" si="6"/>
        <v>3000000</v>
      </c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42">
        <f t="shared" si="7"/>
        <v>3000000</v>
      </c>
      <c r="V82" s="140">
        <v>3000000</v>
      </c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42">
        <f t="shared" si="8"/>
        <v>0</v>
      </c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</row>
    <row r="83" spans="1:114" ht="12.75" customHeight="1">
      <c r="A83" s="177" t="s">
        <v>71</v>
      </c>
      <c r="B83" s="201" t="s">
        <v>103</v>
      </c>
      <c r="C83" s="133" t="s">
        <v>203</v>
      </c>
      <c r="D83" s="133" t="s">
        <v>204</v>
      </c>
      <c r="E83" s="202" t="s">
        <v>420</v>
      </c>
      <c r="F83" s="142">
        <f t="shared" si="6"/>
        <v>2320000</v>
      </c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42">
        <f t="shared" si="7"/>
        <v>2320000</v>
      </c>
      <c r="V83" s="141">
        <v>2320000</v>
      </c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42">
        <f t="shared" si="8"/>
        <v>0</v>
      </c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</row>
    <row r="84" spans="1:114" ht="12.75" customHeight="1">
      <c r="A84" s="177" t="s">
        <v>71</v>
      </c>
      <c r="B84" s="201" t="s">
        <v>103</v>
      </c>
      <c r="C84" s="133" t="s">
        <v>203</v>
      </c>
      <c r="D84" s="133" t="s">
        <v>204</v>
      </c>
      <c r="E84" s="195" t="s">
        <v>421</v>
      </c>
      <c r="F84" s="142">
        <f t="shared" si="6"/>
        <v>3000</v>
      </c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42">
        <f t="shared" si="7"/>
        <v>3000</v>
      </c>
      <c r="V84" s="141">
        <v>3000</v>
      </c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42">
        <f t="shared" si="8"/>
        <v>0</v>
      </c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</row>
    <row r="85" spans="1:114" ht="12.75" customHeight="1">
      <c r="A85" s="177" t="s">
        <v>71</v>
      </c>
      <c r="B85" s="201" t="s">
        <v>103</v>
      </c>
      <c r="C85" s="133" t="s">
        <v>203</v>
      </c>
      <c r="D85" s="133" t="s">
        <v>204</v>
      </c>
      <c r="E85" s="195" t="s">
        <v>422</v>
      </c>
      <c r="F85" s="142">
        <f t="shared" si="6"/>
        <v>175356</v>
      </c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42">
        <f t="shared" si="7"/>
        <v>175356</v>
      </c>
      <c r="V85" s="141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41">
        <v>175356</v>
      </c>
      <c r="AQ85" s="127"/>
      <c r="AR85" s="127"/>
      <c r="AS85" s="127"/>
      <c r="AT85" s="127"/>
      <c r="AU85" s="127"/>
      <c r="AV85" s="127"/>
      <c r="AW85" s="142">
        <f t="shared" si="8"/>
        <v>0</v>
      </c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</row>
    <row r="86" spans="1:114" ht="12.75" customHeight="1">
      <c r="A86" s="177" t="s">
        <v>71</v>
      </c>
      <c r="B86" s="206" t="s">
        <v>103</v>
      </c>
      <c r="C86" s="139" t="s">
        <v>104</v>
      </c>
      <c r="D86" s="139" t="s">
        <v>106</v>
      </c>
      <c r="E86" s="157" t="s">
        <v>423</v>
      </c>
      <c r="F86" s="142">
        <f t="shared" si="6"/>
        <v>234560</v>
      </c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42">
        <f t="shared" si="7"/>
        <v>234560</v>
      </c>
      <c r="V86" s="140">
        <v>234560</v>
      </c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42">
        <f t="shared" si="8"/>
        <v>0</v>
      </c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</row>
    <row r="87" spans="1:114" ht="12.75" customHeight="1">
      <c r="A87" s="177" t="s">
        <v>71</v>
      </c>
      <c r="B87" s="206" t="s">
        <v>103</v>
      </c>
      <c r="C87" s="139" t="s">
        <v>104</v>
      </c>
      <c r="D87" s="139" t="s">
        <v>106</v>
      </c>
      <c r="E87" s="157" t="s">
        <v>424</v>
      </c>
      <c r="F87" s="142">
        <f t="shared" si="6"/>
        <v>201480.9</v>
      </c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42">
        <f t="shared" si="7"/>
        <v>201480.9</v>
      </c>
      <c r="V87" s="140">
        <v>201480.9</v>
      </c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42">
        <f t="shared" si="8"/>
        <v>0</v>
      </c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</row>
    <row r="88" spans="1:114" ht="12.75" customHeight="1">
      <c r="A88" s="177" t="s">
        <v>71</v>
      </c>
      <c r="B88" s="208" t="s">
        <v>112</v>
      </c>
      <c r="C88" s="149" t="s">
        <v>205</v>
      </c>
      <c r="D88" s="149" t="s">
        <v>206</v>
      </c>
      <c r="E88" s="209" t="s">
        <v>425</v>
      </c>
      <c r="F88" s="142">
        <f t="shared" si="6"/>
        <v>350000</v>
      </c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42">
        <f t="shared" si="7"/>
        <v>350000</v>
      </c>
      <c r="V88" s="141">
        <v>350000</v>
      </c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42">
        <f t="shared" si="8"/>
        <v>0</v>
      </c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</row>
    <row r="89" spans="1:114" ht="12.75" customHeight="1">
      <c r="A89" s="177" t="s">
        <v>71</v>
      </c>
      <c r="B89" s="208" t="s">
        <v>112</v>
      </c>
      <c r="C89" s="149" t="s">
        <v>205</v>
      </c>
      <c r="D89" s="149" t="s">
        <v>207</v>
      </c>
      <c r="E89" s="209" t="s">
        <v>426</v>
      </c>
      <c r="F89" s="142">
        <f t="shared" si="6"/>
        <v>800000</v>
      </c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42">
        <f t="shared" si="7"/>
        <v>800000</v>
      </c>
      <c r="V89" s="141">
        <v>800000</v>
      </c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42">
        <f t="shared" si="8"/>
        <v>0</v>
      </c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</row>
    <row r="90" spans="1:114" ht="12.75" customHeight="1">
      <c r="A90" s="177" t="s">
        <v>71</v>
      </c>
      <c r="B90" s="208" t="s">
        <v>112</v>
      </c>
      <c r="C90" s="149" t="s">
        <v>205</v>
      </c>
      <c r="D90" s="149" t="s">
        <v>207</v>
      </c>
      <c r="E90" s="209" t="s">
        <v>427</v>
      </c>
      <c r="F90" s="142">
        <f t="shared" si="6"/>
        <v>1450000</v>
      </c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42">
        <f t="shared" si="7"/>
        <v>1450000</v>
      </c>
      <c r="V90" s="141">
        <v>1450000</v>
      </c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42">
        <f t="shared" si="8"/>
        <v>0</v>
      </c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</row>
    <row r="91" spans="1:114" ht="12.75" customHeight="1">
      <c r="A91" s="177" t="s">
        <v>71</v>
      </c>
      <c r="B91" s="208" t="s">
        <v>112</v>
      </c>
      <c r="C91" s="149" t="s">
        <v>208</v>
      </c>
      <c r="D91" s="149" t="s">
        <v>209</v>
      </c>
      <c r="E91" s="210" t="s">
        <v>428</v>
      </c>
      <c r="F91" s="142">
        <f t="shared" si="6"/>
        <v>200000</v>
      </c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42">
        <f t="shared" si="7"/>
        <v>200000</v>
      </c>
      <c r="V91" s="141">
        <v>200000</v>
      </c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42">
        <f t="shared" si="8"/>
        <v>0</v>
      </c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</row>
    <row r="92" spans="1:114" ht="12.75" customHeight="1">
      <c r="A92" s="177" t="s">
        <v>71</v>
      </c>
      <c r="B92" s="208" t="s">
        <v>112</v>
      </c>
      <c r="C92" s="149" t="s">
        <v>210</v>
      </c>
      <c r="D92" s="149" t="s">
        <v>211</v>
      </c>
      <c r="E92" s="210" t="s">
        <v>429</v>
      </c>
      <c r="F92" s="142">
        <f t="shared" si="6"/>
        <v>60000</v>
      </c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42">
        <f t="shared" si="7"/>
        <v>60000</v>
      </c>
      <c r="V92" s="141">
        <v>60000</v>
      </c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42">
        <f t="shared" si="8"/>
        <v>0</v>
      </c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</row>
    <row r="93" spans="1:114" ht="12.75" customHeight="1">
      <c r="A93" s="177" t="s">
        <v>71</v>
      </c>
      <c r="B93" s="208" t="s">
        <v>112</v>
      </c>
      <c r="C93" s="149" t="s">
        <v>205</v>
      </c>
      <c r="D93" s="149" t="s">
        <v>212</v>
      </c>
      <c r="E93" s="200" t="s">
        <v>430</v>
      </c>
      <c r="F93" s="142">
        <f t="shared" si="6"/>
        <v>850000</v>
      </c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42">
        <f t="shared" si="7"/>
        <v>0</v>
      </c>
      <c r="V93" s="141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42">
        <f t="shared" si="8"/>
        <v>850000</v>
      </c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43">
        <v>850000</v>
      </c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</row>
    <row r="94" spans="1:114" ht="12.75" customHeight="1">
      <c r="A94" s="177" t="s">
        <v>71</v>
      </c>
      <c r="B94" s="208" t="s">
        <v>112</v>
      </c>
      <c r="C94" s="149" t="s">
        <v>213</v>
      </c>
      <c r="D94" s="149" t="s">
        <v>214</v>
      </c>
      <c r="E94" s="200" t="s">
        <v>431</v>
      </c>
      <c r="F94" s="142">
        <f t="shared" si="6"/>
        <v>10000</v>
      </c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42">
        <f t="shared" si="7"/>
        <v>10000</v>
      </c>
      <c r="V94" s="141">
        <v>10000</v>
      </c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42">
        <f t="shared" si="8"/>
        <v>0</v>
      </c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</row>
    <row r="95" spans="1:114" ht="12.75" customHeight="1">
      <c r="A95" s="177" t="s">
        <v>71</v>
      </c>
      <c r="B95" s="208" t="s">
        <v>112</v>
      </c>
      <c r="C95" s="149" t="s">
        <v>208</v>
      </c>
      <c r="D95" s="149" t="s">
        <v>215</v>
      </c>
      <c r="E95" s="196" t="s">
        <v>432</v>
      </c>
      <c r="F95" s="142">
        <f t="shared" si="6"/>
        <v>80000</v>
      </c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42">
        <f t="shared" si="7"/>
        <v>80000</v>
      </c>
      <c r="V95" s="141">
        <v>80000</v>
      </c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42">
        <f t="shared" si="8"/>
        <v>0</v>
      </c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</row>
    <row r="96" spans="1:114" ht="12.75" customHeight="1">
      <c r="A96" s="177" t="s">
        <v>71</v>
      </c>
      <c r="B96" s="197" t="s">
        <v>112</v>
      </c>
      <c r="C96" s="129" t="s">
        <v>205</v>
      </c>
      <c r="D96" s="129" t="s">
        <v>207</v>
      </c>
      <c r="E96" s="157" t="s">
        <v>433</v>
      </c>
      <c r="F96" s="142">
        <f t="shared" si="6"/>
        <v>100000</v>
      </c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42">
        <f t="shared" si="7"/>
        <v>100000</v>
      </c>
      <c r="V96" s="141">
        <v>100000</v>
      </c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42">
        <f t="shared" si="8"/>
        <v>0</v>
      </c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</row>
    <row r="97" spans="1:114" ht="12.75" customHeight="1">
      <c r="A97" s="177" t="s">
        <v>71</v>
      </c>
      <c r="B97" s="197" t="s">
        <v>112</v>
      </c>
      <c r="C97" s="129" t="s">
        <v>210</v>
      </c>
      <c r="D97" s="129" t="s">
        <v>216</v>
      </c>
      <c r="E97" s="209" t="s">
        <v>434</v>
      </c>
      <c r="F97" s="142">
        <f t="shared" si="6"/>
        <v>20000</v>
      </c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42">
        <f t="shared" si="7"/>
        <v>20000</v>
      </c>
      <c r="V97" s="160">
        <v>20000</v>
      </c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42">
        <f t="shared" si="8"/>
        <v>0</v>
      </c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</row>
    <row r="98" spans="1:114" ht="12.75" customHeight="1">
      <c r="A98" s="177" t="s">
        <v>71</v>
      </c>
      <c r="B98" s="197" t="s">
        <v>112</v>
      </c>
      <c r="C98" s="129" t="s">
        <v>205</v>
      </c>
      <c r="D98" s="129" t="s">
        <v>207</v>
      </c>
      <c r="E98" s="209" t="s">
        <v>435</v>
      </c>
      <c r="F98" s="142">
        <f t="shared" si="6"/>
        <v>550000</v>
      </c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42">
        <f t="shared" si="7"/>
        <v>550000</v>
      </c>
      <c r="V98" s="160">
        <v>550000</v>
      </c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55"/>
      <c r="AQ98" s="127"/>
      <c r="AR98" s="127"/>
      <c r="AS98" s="127"/>
      <c r="AT98" s="127"/>
      <c r="AU98" s="127"/>
      <c r="AV98" s="127"/>
      <c r="AW98" s="142">
        <f t="shared" si="8"/>
        <v>0</v>
      </c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</row>
    <row r="99" spans="1:114" ht="12.75" customHeight="1">
      <c r="A99" s="177" t="s">
        <v>71</v>
      </c>
      <c r="B99" s="197" t="s">
        <v>112</v>
      </c>
      <c r="C99" s="129" t="s">
        <v>113</v>
      </c>
      <c r="D99" s="129" t="s">
        <v>217</v>
      </c>
      <c r="E99" s="157" t="s">
        <v>436</v>
      </c>
      <c r="F99" s="142">
        <f t="shared" si="6"/>
        <v>236775</v>
      </c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42">
        <f t="shared" si="7"/>
        <v>236775</v>
      </c>
      <c r="V99" s="141">
        <v>236775</v>
      </c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42">
        <f t="shared" si="8"/>
        <v>0</v>
      </c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</row>
    <row r="100" spans="6:49" ht="12.75" customHeight="1">
      <c r="F100" s="79">
        <f>SUM(F7:F99)</f>
        <v>33242660.86</v>
      </c>
      <c r="U100" s="79">
        <f>SUM(U7:U99)</f>
        <v>25546927.86</v>
      </c>
      <c r="AW100" s="79">
        <f>SUM(AW7:AW99)</f>
        <v>7695733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7" sqref="F7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410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4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4</v>
      </c>
    </row>
    <row r="10" spans="1:6" s="1" customFormat="1" ht="39.75" customHeight="1">
      <c r="A10" s="12" t="s">
        <v>538</v>
      </c>
      <c r="B10" s="13" t="s">
        <v>1011</v>
      </c>
      <c r="C10" s="13"/>
      <c r="D10" s="13"/>
      <c r="E10" s="13"/>
      <c r="F10" s="13"/>
    </row>
    <row r="11" spans="1:6" s="1" customFormat="1" ht="39.75" customHeight="1">
      <c r="A11" s="12"/>
      <c r="B11" s="13" t="s">
        <v>1012</v>
      </c>
      <c r="C11" s="13"/>
      <c r="D11" s="13"/>
      <c r="E11" s="13"/>
      <c r="F11" s="13"/>
    </row>
    <row r="12" spans="1:6" s="1" customFormat="1" ht="39.75" customHeight="1">
      <c r="A12" s="12"/>
      <c r="B12" s="13" t="s">
        <v>1013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/>
      <c r="F14" s="8"/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/>
      <c r="F16" s="22"/>
    </row>
    <row r="17" spans="1:6" s="1" customFormat="1" ht="39.75" customHeight="1">
      <c r="A17" s="12"/>
      <c r="B17" s="9"/>
      <c r="C17" s="9"/>
      <c r="D17" s="8"/>
      <c r="E17" s="9"/>
      <c r="F17" s="22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22"/>
    </row>
    <row r="20" spans="1:6" s="1" customFormat="1" ht="39.75" customHeight="1">
      <c r="A20" s="12"/>
      <c r="B20" s="9"/>
      <c r="C20" s="9"/>
      <c r="D20" s="8"/>
      <c r="E20" s="9"/>
      <c r="F20" s="22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1014</v>
      </c>
      <c r="F23" s="22">
        <v>0.9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38" t="s">
        <v>1015</v>
      </c>
      <c r="F25" s="38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4">
      <selection activeCell="B10" sqref="B10:F10"/>
    </sheetView>
  </sheetViews>
  <sheetFormatPr defaultColWidth="10.28125" defaultRowHeight="12.75"/>
  <cols>
    <col min="1" max="1" width="7.8515625" style="1" customWidth="1"/>
    <col min="2" max="2" width="9.7109375" style="1" customWidth="1"/>
    <col min="3" max="3" width="7.7109375" style="1" customWidth="1"/>
    <col min="4" max="4" width="24.421875" style="1" customWidth="1"/>
    <col min="5" max="5" width="27.8515625" style="1" customWidth="1"/>
    <col min="6" max="6" width="23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27.75" customHeight="1">
      <c r="A6" s="8" t="s">
        <v>342</v>
      </c>
      <c r="B6" s="8"/>
      <c r="C6" s="8"/>
      <c r="D6" s="8" t="s">
        <v>1016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27" customHeight="1">
      <c r="A8" s="9" t="s">
        <v>769</v>
      </c>
      <c r="B8" s="9"/>
      <c r="C8" s="9"/>
      <c r="D8" s="8">
        <v>30</v>
      </c>
      <c r="E8" s="10" t="s">
        <v>771</v>
      </c>
      <c r="F8" s="11"/>
    </row>
    <row r="9" spans="1:6" s="1" customFormat="1" ht="21" customHeight="1">
      <c r="A9" s="9"/>
      <c r="B9" s="9"/>
      <c r="C9" s="9"/>
      <c r="D9" s="8"/>
      <c r="E9" s="10" t="s">
        <v>772</v>
      </c>
      <c r="F9" s="11">
        <v>30</v>
      </c>
    </row>
    <row r="10" spans="1:6" s="1" customFormat="1" ht="27" customHeight="1">
      <c r="A10" s="12" t="s">
        <v>538</v>
      </c>
      <c r="B10" s="13" t="s">
        <v>1017</v>
      </c>
      <c r="C10" s="13"/>
      <c r="D10" s="13"/>
      <c r="E10" s="13"/>
      <c r="F10" s="13"/>
    </row>
    <row r="11" spans="1:6" s="1" customFormat="1" ht="24.75" customHeight="1">
      <c r="A11" s="12"/>
      <c r="B11" s="13">
        <v>2</v>
      </c>
      <c r="C11" s="13"/>
      <c r="D11" s="13"/>
      <c r="E11" s="13"/>
      <c r="F11" s="13"/>
    </row>
    <row r="12" spans="1:6" s="1" customFormat="1" ht="27.75" customHeight="1">
      <c r="A12" s="12"/>
      <c r="B12" s="13">
        <v>3</v>
      </c>
      <c r="C12" s="13"/>
      <c r="D12" s="13"/>
      <c r="E12" s="13"/>
      <c r="F12" s="13"/>
    </row>
    <row r="13" spans="1:6" s="1" customFormat="1" ht="30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25.5" customHeight="1">
      <c r="A14" s="12"/>
      <c r="B14" s="9" t="s">
        <v>779</v>
      </c>
      <c r="C14" s="9"/>
      <c r="D14" s="9" t="s">
        <v>546</v>
      </c>
      <c r="E14" s="9" t="s">
        <v>1018</v>
      </c>
      <c r="F14" s="8" t="s">
        <v>1019</v>
      </c>
    </row>
    <row r="15" spans="1:6" s="1" customFormat="1" ht="24.75" customHeight="1">
      <c r="A15" s="12"/>
      <c r="B15" s="9"/>
      <c r="C15" s="9"/>
      <c r="D15" s="9"/>
      <c r="E15" s="9"/>
      <c r="F15" s="8"/>
    </row>
    <row r="16" spans="1:6" s="1" customFormat="1" ht="25.5" customHeight="1">
      <c r="A16" s="12"/>
      <c r="B16" s="9"/>
      <c r="C16" s="9"/>
      <c r="D16" s="8" t="s">
        <v>551</v>
      </c>
      <c r="E16" s="9"/>
      <c r="F16" s="8"/>
    </row>
    <row r="17" spans="1:6" s="1" customFormat="1" ht="27.75" customHeight="1">
      <c r="A17" s="12"/>
      <c r="B17" s="9"/>
      <c r="C17" s="9"/>
      <c r="D17" s="8"/>
      <c r="E17" s="9"/>
      <c r="F17" s="8"/>
    </row>
    <row r="18" spans="1:6" s="1" customFormat="1" ht="22.5" customHeight="1">
      <c r="A18" s="12"/>
      <c r="B18" s="9"/>
      <c r="C18" s="9"/>
      <c r="D18" s="8" t="s">
        <v>560</v>
      </c>
      <c r="E18" s="9"/>
      <c r="F18" s="8"/>
    </row>
    <row r="19" spans="1:6" s="1" customFormat="1" ht="24.75" customHeight="1">
      <c r="A19" s="12"/>
      <c r="B19" s="9"/>
      <c r="C19" s="9"/>
      <c r="D19" s="8" t="s">
        <v>557</v>
      </c>
      <c r="E19" s="9"/>
      <c r="F19" s="8"/>
    </row>
    <row r="20" spans="1:6" s="1" customFormat="1" ht="24" customHeight="1">
      <c r="A20" s="12"/>
      <c r="B20" s="9"/>
      <c r="C20" s="9"/>
      <c r="D20" s="8"/>
      <c r="E20" s="9"/>
      <c r="F20" s="8"/>
    </row>
    <row r="21" spans="1:6" s="1" customFormat="1" ht="30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1.5" customHeight="1">
      <c r="A22" s="8"/>
      <c r="B22" s="9"/>
      <c r="C22" s="9"/>
      <c r="D22" s="9" t="s">
        <v>790</v>
      </c>
      <c r="E22" s="9"/>
      <c r="F22" s="8"/>
    </row>
    <row r="23" spans="1:6" s="1" customFormat="1" ht="36" customHeight="1">
      <c r="A23" s="8"/>
      <c r="B23" s="9"/>
      <c r="C23" s="9"/>
      <c r="D23" s="9" t="s">
        <v>791</v>
      </c>
      <c r="E23" s="9" t="s">
        <v>1020</v>
      </c>
      <c r="F23" s="22">
        <v>0.9</v>
      </c>
    </row>
    <row r="24" spans="1:6" s="1" customFormat="1" ht="33" customHeight="1">
      <c r="A24" s="8"/>
      <c r="B24" s="9"/>
      <c r="C24" s="9"/>
      <c r="D24" s="9"/>
      <c r="E24" s="9"/>
      <c r="F24" s="9"/>
    </row>
    <row r="25" spans="1:6" s="1" customFormat="1" ht="48" customHeight="1">
      <c r="A25" s="8"/>
      <c r="B25" s="9" t="s">
        <v>792</v>
      </c>
      <c r="C25" s="9"/>
      <c r="D25" s="9" t="s">
        <v>793</v>
      </c>
      <c r="E25" s="9" t="s">
        <v>1021</v>
      </c>
      <c r="F25" s="22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7" sqref="F7"/>
    </sheetView>
  </sheetViews>
  <sheetFormatPr defaultColWidth="10.28125" defaultRowHeight="12.75"/>
  <cols>
    <col min="1" max="1" width="8.8515625" style="1" customWidth="1"/>
    <col min="2" max="3" width="9.7109375" style="1" customWidth="1"/>
    <col min="4" max="4" width="29.00390625" style="1" customWidth="1"/>
    <col min="5" max="5" width="27.8515625" style="1" customWidth="1"/>
    <col min="6" max="6" width="23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412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0.8</v>
      </c>
      <c r="E8" s="10" t="s">
        <v>771</v>
      </c>
      <c r="F8" s="8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0.8</v>
      </c>
    </row>
    <row r="10" spans="1:6" s="1" customFormat="1" ht="39.75" customHeight="1">
      <c r="A10" s="12" t="s">
        <v>538</v>
      </c>
      <c r="B10" s="13" t="s">
        <v>1022</v>
      </c>
      <c r="C10" s="13"/>
      <c r="D10" s="13"/>
      <c r="E10" s="13"/>
      <c r="F10" s="13"/>
    </row>
    <row r="11" spans="1:6" s="1" customFormat="1" ht="39.75" customHeight="1">
      <c r="A11" s="12"/>
      <c r="B11" s="13">
        <v>2</v>
      </c>
      <c r="C11" s="13"/>
      <c r="D11" s="13"/>
      <c r="E11" s="13"/>
      <c r="F11" s="13"/>
    </row>
    <row r="12" spans="1:6" s="1" customFormat="1" ht="39.75" customHeight="1">
      <c r="A12" s="12"/>
      <c r="B12" s="13">
        <v>3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1023</v>
      </c>
      <c r="F14" s="22">
        <v>1</v>
      </c>
    </row>
    <row r="15" spans="1:6" s="1" customFormat="1" ht="39.75" customHeight="1">
      <c r="A15" s="12"/>
      <c r="B15" s="9"/>
      <c r="C15" s="9"/>
      <c r="D15" s="9"/>
      <c r="E15" s="9" t="s">
        <v>1024</v>
      </c>
      <c r="F15" s="22">
        <v>1</v>
      </c>
    </row>
    <row r="16" spans="1:6" s="1" customFormat="1" ht="39.75" customHeight="1">
      <c r="A16" s="12"/>
      <c r="B16" s="9"/>
      <c r="C16" s="9"/>
      <c r="D16" s="8" t="s">
        <v>551</v>
      </c>
      <c r="E16" s="9"/>
      <c r="F16" s="8"/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8"/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 t="s">
        <v>1025</v>
      </c>
      <c r="F23" s="22">
        <v>1</v>
      </c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 t="s">
        <v>1026</v>
      </c>
      <c r="F25" s="22">
        <v>1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10" sqref="B10:F10"/>
    </sheetView>
  </sheetViews>
  <sheetFormatPr defaultColWidth="10.28125" defaultRowHeight="12.75"/>
  <cols>
    <col min="1" max="1" width="6.28125" style="31" customWidth="1"/>
    <col min="2" max="2" width="8.140625" style="31" customWidth="1"/>
    <col min="3" max="3" width="5.8515625" style="31" customWidth="1"/>
    <col min="4" max="4" width="22.8515625" style="31" customWidth="1"/>
    <col min="5" max="5" width="27.8515625" style="31" customWidth="1"/>
    <col min="6" max="6" width="23.7109375" style="31" customWidth="1"/>
    <col min="7" max="7" width="12.140625" style="31" customWidth="1"/>
    <col min="8" max="8" width="32.7109375" style="31" customWidth="1"/>
    <col min="9" max="9" width="29.57421875" style="31" customWidth="1"/>
    <col min="10" max="16384" width="10.28125" style="31" customWidth="1"/>
  </cols>
  <sheetData>
    <row r="1" s="31" customFormat="1" ht="13.5">
      <c r="A1" s="33"/>
    </row>
    <row r="2" spans="1:9" s="32" customFormat="1" ht="39" customHeight="1">
      <c r="A2" s="34" t="s">
        <v>768</v>
      </c>
      <c r="B2" s="34"/>
      <c r="C2" s="34"/>
      <c r="D2" s="34"/>
      <c r="E2" s="34"/>
      <c r="F2" s="34"/>
      <c r="G2" s="35"/>
      <c r="H2" s="35"/>
      <c r="I2" s="35"/>
    </row>
    <row r="3" spans="1:9" s="32" customFormat="1" ht="9.75" customHeight="1">
      <c r="A3" s="36"/>
      <c r="B3" s="36"/>
      <c r="C3" s="36"/>
      <c r="D3" s="36"/>
      <c r="E3" s="36"/>
      <c r="F3" s="36"/>
      <c r="G3" s="35"/>
      <c r="H3" s="35"/>
      <c r="I3" s="35"/>
    </row>
    <row r="4" spans="1:6" s="31" customFormat="1" ht="18" customHeight="1">
      <c r="A4" s="37" t="s">
        <v>529</v>
      </c>
      <c r="B4" s="37"/>
      <c r="C4" s="37"/>
      <c r="D4" s="37"/>
      <c r="E4" s="37"/>
      <c r="F4" s="37"/>
    </row>
    <row r="5" spans="1:6" s="31" customFormat="1" ht="9.75" customHeight="1">
      <c r="A5" s="37"/>
      <c r="B5" s="37"/>
      <c r="C5" s="37"/>
      <c r="D5" s="37"/>
      <c r="E5" s="37"/>
      <c r="F5" s="37"/>
    </row>
    <row r="6" spans="1:6" s="31" customFormat="1" ht="33.75" customHeight="1">
      <c r="A6" s="8" t="s">
        <v>342</v>
      </c>
      <c r="B6" s="8"/>
      <c r="C6" s="8"/>
      <c r="D6" s="8" t="s">
        <v>413</v>
      </c>
      <c r="E6" s="8"/>
      <c r="F6" s="8"/>
    </row>
    <row r="7" spans="1:6" s="31" customFormat="1" ht="45.75" customHeight="1">
      <c r="A7" s="8" t="s">
        <v>795</v>
      </c>
      <c r="B7" s="8"/>
      <c r="C7" s="8"/>
      <c r="D7" s="8" t="s">
        <v>532</v>
      </c>
      <c r="E7" s="8" t="s">
        <v>816</v>
      </c>
      <c r="F7" s="8" t="s">
        <v>532</v>
      </c>
    </row>
    <row r="8" spans="1:6" s="31" customFormat="1" ht="24.75" customHeight="1">
      <c r="A8" s="9" t="s">
        <v>769</v>
      </c>
      <c r="B8" s="9"/>
      <c r="C8" s="9"/>
      <c r="D8" s="8">
        <v>0.69</v>
      </c>
      <c r="E8" s="10" t="s">
        <v>771</v>
      </c>
      <c r="F8" s="11"/>
    </row>
    <row r="9" spans="1:6" s="31" customFormat="1" ht="21" customHeight="1">
      <c r="A9" s="9"/>
      <c r="B9" s="9"/>
      <c r="C9" s="9"/>
      <c r="D9" s="8"/>
      <c r="E9" s="10" t="s">
        <v>772</v>
      </c>
      <c r="F9" s="11">
        <v>0.69</v>
      </c>
    </row>
    <row r="10" spans="1:6" s="31" customFormat="1" ht="27" customHeight="1">
      <c r="A10" s="12" t="s">
        <v>538</v>
      </c>
      <c r="B10" s="13" t="s">
        <v>1027</v>
      </c>
      <c r="C10" s="13"/>
      <c r="D10" s="13"/>
      <c r="E10" s="13"/>
      <c r="F10" s="13"/>
    </row>
    <row r="11" spans="1:6" s="31" customFormat="1" ht="28.5" customHeight="1">
      <c r="A11" s="12"/>
      <c r="B11" s="13">
        <v>2</v>
      </c>
      <c r="C11" s="13"/>
      <c r="D11" s="13"/>
      <c r="E11" s="13"/>
      <c r="F11" s="13"/>
    </row>
    <row r="12" spans="1:6" s="31" customFormat="1" ht="27" customHeight="1">
      <c r="A12" s="12"/>
      <c r="B12" s="13">
        <v>3</v>
      </c>
      <c r="C12" s="13"/>
      <c r="D12" s="13"/>
      <c r="E12" s="13"/>
      <c r="F12" s="13"/>
    </row>
    <row r="13" spans="1:6" s="31" customFormat="1" ht="33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31" customFormat="1" ht="22.5" customHeight="1">
      <c r="A14" s="12"/>
      <c r="B14" s="9" t="s">
        <v>779</v>
      </c>
      <c r="C14" s="9"/>
      <c r="D14" s="9" t="s">
        <v>546</v>
      </c>
      <c r="E14" s="9" t="s">
        <v>1028</v>
      </c>
      <c r="F14" s="8" t="s">
        <v>1029</v>
      </c>
    </row>
    <row r="15" spans="1:6" s="31" customFormat="1" ht="21" customHeight="1">
      <c r="A15" s="12"/>
      <c r="B15" s="9"/>
      <c r="C15" s="9"/>
      <c r="D15" s="9"/>
      <c r="E15" s="9"/>
      <c r="F15" s="8"/>
    </row>
    <row r="16" spans="1:6" s="31" customFormat="1" ht="21" customHeight="1">
      <c r="A16" s="12"/>
      <c r="B16" s="9"/>
      <c r="C16" s="9"/>
      <c r="D16" s="9"/>
      <c r="E16" s="9"/>
      <c r="F16" s="8"/>
    </row>
    <row r="17" spans="1:6" s="31" customFormat="1" ht="19.5" customHeight="1">
      <c r="A17" s="12"/>
      <c r="B17" s="9"/>
      <c r="C17" s="9"/>
      <c r="D17" s="8" t="s">
        <v>551</v>
      </c>
      <c r="E17" s="9"/>
      <c r="F17" s="8"/>
    </row>
    <row r="18" spans="1:6" s="31" customFormat="1" ht="19.5" customHeight="1">
      <c r="A18" s="12"/>
      <c r="B18" s="9"/>
      <c r="C18" s="9"/>
      <c r="D18" s="8"/>
      <c r="E18" s="9"/>
      <c r="F18" s="8"/>
    </row>
    <row r="19" spans="1:6" s="31" customFormat="1" ht="21" customHeight="1">
      <c r="A19" s="12"/>
      <c r="B19" s="9"/>
      <c r="C19" s="9"/>
      <c r="D19" s="8" t="s">
        <v>560</v>
      </c>
      <c r="E19" s="9"/>
      <c r="F19" s="8"/>
    </row>
    <row r="20" spans="1:6" s="31" customFormat="1" ht="21.75" customHeight="1">
      <c r="A20" s="12"/>
      <c r="B20" s="9"/>
      <c r="C20" s="9"/>
      <c r="D20" s="8" t="s">
        <v>557</v>
      </c>
      <c r="E20" s="9"/>
      <c r="F20" s="8"/>
    </row>
    <row r="21" spans="1:6" s="31" customFormat="1" ht="22.5" customHeight="1">
      <c r="A21" s="12"/>
      <c r="B21" s="9"/>
      <c r="C21" s="9"/>
      <c r="D21" s="8"/>
      <c r="E21" s="9"/>
      <c r="F21" s="8"/>
    </row>
    <row r="22" spans="1:6" s="31" customFormat="1" ht="27" customHeight="1">
      <c r="A22" s="8"/>
      <c r="B22" s="9" t="s">
        <v>788</v>
      </c>
      <c r="C22" s="9"/>
      <c r="D22" s="9" t="s">
        <v>789</v>
      </c>
      <c r="E22" s="9"/>
      <c r="F22" s="8"/>
    </row>
    <row r="23" spans="1:6" s="31" customFormat="1" ht="24.75" customHeight="1">
      <c r="A23" s="8"/>
      <c r="B23" s="9"/>
      <c r="C23" s="9"/>
      <c r="D23" s="9" t="s">
        <v>790</v>
      </c>
      <c r="E23" s="9"/>
      <c r="F23" s="8"/>
    </row>
    <row r="24" spans="1:6" s="31" customFormat="1" ht="22.5" customHeight="1">
      <c r="A24" s="8"/>
      <c r="B24" s="9"/>
      <c r="C24" s="9"/>
      <c r="D24" s="9" t="s">
        <v>791</v>
      </c>
      <c r="E24" s="9" t="s">
        <v>1030</v>
      </c>
      <c r="F24" s="22">
        <v>1</v>
      </c>
    </row>
    <row r="25" spans="1:6" s="31" customFormat="1" ht="25.5" customHeight="1">
      <c r="A25" s="8"/>
      <c r="B25" s="9"/>
      <c r="C25" s="9"/>
      <c r="D25" s="9"/>
      <c r="E25" s="9"/>
      <c r="F25" s="38"/>
    </row>
    <row r="26" spans="1:6" s="31" customFormat="1" ht="39.75" customHeight="1">
      <c r="A26" s="8"/>
      <c r="B26" s="9" t="s">
        <v>792</v>
      </c>
      <c r="C26" s="9"/>
      <c r="D26" s="9" t="s">
        <v>793</v>
      </c>
      <c r="E26" s="9" t="s">
        <v>1031</v>
      </c>
      <c r="F26" s="22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6:C26"/>
    <mergeCell ref="A10:A12"/>
    <mergeCell ref="A13:A26"/>
    <mergeCell ref="D8:D9"/>
    <mergeCell ref="D14:D16"/>
    <mergeCell ref="D17:D18"/>
    <mergeCell ref="D20:D21"/>
    <mergeCell ref="D24:D25"/>
    <mergeCell ref="A8:C9"/>
    <mergeCell ref="B14:C21"/>
    <mergeCell ref="B22:C25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7" sqref="F7"/>
    </sheetView>
  </sheetViews>
  <sheetFormatPr defaultColWidth="10.28125" defaultRowHeight="12.75"/>
  <cols>
    <col min="1" max="1" width="8.8515625" style="1" customWidth="1"/>
    <col min="2" max="3" width="9.7109375" style="1" customWidth="1"/>
    <col min="4" max="4" width="29.00390625" style="1" customWidth="1"/>
    <col min="5" max="5" width="29.7109375" style="1" customWidth="1"/>
    <col min="6" max="6" width="25.851562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415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20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20</v>
      </c>
    </row>
    <row r="10" spans="1:6" s="1" customFormat="1" ht="39.75" customHeight="1">
      <c r="A10" s="12" t="s">
        <v>538</v>
      </c>
      <c r="B10" s="13" t="s">
        <v>1032</v>
      </c>
      <c r="C10" s="13"/>
      <c r="D10" s="13"/>
      <c r="E10" s="13"/>
      <c r="F10" s="13"/>
    </row>
    <row r="11" spans="1:6" s="1" customFormat="1" ht="39.75" customHeight="1">
      <c r="A11" s="12"/>
      <c r="B11" s="13"/>
      <c r="C11" s="13"/>
      <c r="D11" s="13"/>
      <c r="E11" s="13"/>
      <c r="F11" s="13"/>
    </row>
    <row r="12" spans="1:6" s="1" customFormat="1" ht="39.75" customHeight="1">
      <c r="A12" s="12"/>
      <c r="B12" s="13"/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1033</v>
      </c>
      <c r="F14" s="8" t="s">
        <v>1034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 t="s">
        <v>1035</v>
      </c>
      <c r="F16" s="22">
        <v>1</v>
      </c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 t="s">
        <v>1036</v>
      </c>
      <c r="F19" s="22">
        <v>1</v>
      </c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 t="s">
        <v>1037</v>
      </c>
      <c r="F22" s="8" t="s">
        <v>568</v>
      </c>
    </row>
    <row r="23" spans="1:6" s="1" customFormat="1" ht="39.75" customHeight="1">
      <c r="A23" s="8"/>
      <c r="B23" s="9"/>
      <c r="C23" s="9"/>
      <c r="D23" s="9" t="s">
        <v>791</v>
      </c>
      <c r="E23" s="9"/>
      <c r="F23" s="8"/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 t="s">
        <v>1038</v>
      </c>
      <c r="F25" s="22">
        <v>0.95</v>
      </c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3" width="9.7109375" style="1" customWidth="1"/>
    <col min="4" max="4" width="29.00390625" style="1" customWidth="1"/>
    <col min="5" max="5" width="27.8515625" style="1" customWidth="1"/>
    <col min="6" max="6" width="23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417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25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8">
        <v>25</v>
      </c>
    </row>
    <row r="10" spans="1:6" s="1" customFormat="1" ht="39.75" customHeight="1">
      <c r="A10" s="12" t="s">
        <v>538</v>
      </c>
      <c r="B10" s="13" t="s">
        <v>1039</v>
      </c>
      <c r="C10" s="13"/>
      <c r="D10" s="13"/>
      <c r="E10" s="13"/>
      <c r="F10" s="13"/>
    </row>
    <row r="11" spans="1:6" s="1" customFormat="1" ht="39.75" customHeight="1">
      <c r="A11" s="12"/>
      <c r="B11" s="13"/>
      <c r="C11" s="13"/>
      <c r="D11" s="13"/>
      <c r="E11" s="13"/>
      <c r="F11" s="13"/>
    </row>
    <row r="12" spans="1:6" s="1" customFormat="1" ht="39.75" customHeight="1">
      <c r="A12" s="12"/>
      <c r="B12" s="13"/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1040</v>
      </c>
      <c r="F14" s="8" t="s">
        <v>1041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 t="s">
        <v>1042</v>
      </c>
      <c r="F16" s="8" t="s">
        <v>1043</v>
      </c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8"/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 t="s">
        <v>1037</v>
      </c>
      <c r="F22" s="8" t="s">
        <v>568</v>
      </c>
    </row>
    <row r="23" spans="1:6" s="1" customFormat="1" ht="39.75" customHeight="1">
      <c r="A23" s="8"/>
      <c r="B23" s="9"/>
      <c r="C23" s="9"/>
      <c r="D23" s="9" t="s">
        <v>791</v>
      </c>
      <c r="E23" s="9"/>
      <c r="F23" s="8"/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/>
      <c r="F25" s="8"/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418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250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250</v>
      </c>
    </row>
    <row r="10" spans="1:6" s="1" customFormat="1" ht="39.75" customHeight="1">
      <c r="A10" s="12" t="s">
        <v>538</v>
      </c>
      <c r="B10" s="13" t="s">
        <v>1044</v>
      </c>
      <c r="C10" s="13"/>
      <c r="D10" s="13"/>
      <c r="E10" s="13"/>
      <c r="F10" s="13"/>
    </row>
    <row r="11" spans="1:6" s="1" customFormat="1" ht="39.75" customHeight="1">
      <c r="A11" s="12"/>
      <c r="B11" s="13">
        <v>2</v>
      </c>
      <c r="C11" s="13"/>
      <c r="D11" s="13"/>
      <c r="E11" s="13"/>
      <c r="F11" s="13"/>
    </row>
    <row r="12" spans="1:6" s="1" customFormat="1" ht="39.75" customHeight="1">
      <c r="A12" s="12"/>
      <c r="B12" s="13">
        <v>3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1045</v>
      </c>
      <c r="F14" s="8" t="s">
        <v>706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/>
      <c r="F16" s="8"/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8"/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/>
      <c r="F23" s="8"/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/>
      <c r="F25" s="8"/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419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300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300</v>
      </c>
    </row>
    <row r="10" spans="1:6" s="1" customFormat="1" ht="39.75" customHeight="1">
      <c r="A10" s="12" t="s">
        <v>538</v>
      </c>
      <c r="B10" s="13" t="s">
        <v>1046</v>
      </c>
      <c r="C10" s="13"/>
      <c r="D10" s="13"/>
      <c r="E10" s="13"/>
      <c r="F10" s="13"/>
    </row>
    <row r="11" spans="1:6" s="1" customFormat="1" ht="39.75" customHeight="1">
      <c r="A11" s="12"/>
      <c r="B11" s="13">
        <v>2</v>
      </c>
      <c r="C11" s="13"/>
      <c r="D11" s="13"/>
      <c r="E11" s="13"/>
      <c r="F11" s="13"/>
    </row>
    <row r="12" spans="1:6" s="1" customFormat="1" ht="39.75" customHeight="1">
      <c r="A12" s="12"/>
      <c r="B12" s="13">
        <v>3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1047</v>
      </c>
      <c r="F14" s="8">
        <v>21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/>
      <c r="F16" s="8"/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8"/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/>
      <c r="F23" s="8"/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/>
      <c r="F25" s="8"/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7" sqref="D7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420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232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232</v>
      </c>
    </row>
    <row r="10" spans="1:6" s="1" customFormat="1" ht="39.75" customHeight="1">
      <c r="A10" s="12" t="s">
        <v>538</v>
      </c>
      <c r="B10" s="13" t="s">
        <v>1048</v>
      </c>
      <c r="C10" s="13"/>
      <c r="D10" s="13"/>
      <c r="E10" s="13"/>
      <c r="F10" s="13"/>
    </row>
    <row r="11" spans="1:6" s="1" customFormat="1" ht="39.75" customHeight="1">
      <c r="A11" s="12"/>
      <c r="B11" s="13">
        <v>2</v>
      </c>
      <c r="C11" s="13"/>
      <c r="D11" s="13"/>
      <c r="E11" s="13"/>
      <c r="F11" s="13"/>
    </row>
    <row r="12" spans="1:6" s="1" customFormat="1" ht="39.75" customHeight="1">
      <c r="A12" s="12"/>
      <c r="B12" s="13">
        <v>3</v>
      </c>
      <c r="C12" s="13"/>
      <c r="D12" s="13"/>
      <c r="E12" s="13"/>
      <c r="F12" s="13"/>
    </row>
    <row r="13" spans="1:6" s="1" customFormat="1" ht="39.75" customHeight="1">
      <c r="A13" s="12" t="s">
        <v>776</v>
      </c>
      <c r="B13" s="9" t="s">
        <v>541</v>
      </c>
      <c r="C13" s="9"/>
      <c r="D13" s="8" t="s">
        <v>542</v>
      </c>
      <c r="E13" s="8" t="s">
        <v>777</v>
      </c>
      <c r="F13" s="9" t="s">
        <v>778</v>
      </c>
    </row>
    <row r="14" spans="1:6" s="1" customFormat="1" ht="39.75" customHeight="1">
      <c r="A14" s="12"/>
      <c r="B14" s="9" t="s">
        <v>779</v>
      </c>
      <c r="C14" s="9"/>
      <c r="D14" s="9" t="s">
        <v>546</v>
      </c>
      <c r="E14" s="9" t="s">
        <v>1049</v>
      </c>
      <c r="F14" s="8">
        <v>21</v>
      </c>
    </row>
    <row r="15" spans="1:6" s="1" customFormat="1" ht="39.75" customHeight="1">
      <c r="A15" s="12"/>
      <c r="B15" s="9"/>
      <c r="C15" s="9"/>
      <c r="D15" s="9"/>
      <c r="E15" s="9"/>
      <c r="F15" s="8"/>
    </row>
    <row r="16" spans="1:6" s="1" customFormat="1" ht="39.75" customHeight="1">
      <c r="A16" s="12"/>
      <c r="B16" s="9"/>
      <c r="C16" s="9"/>
      <c r="D16" s="8" t="s">
        <v>551</v>
      </c>
      <c r="E16" s="9"/>
      <c r="F16" s="8"/>
    </row>
    <row r="17" spans="1:6" s="1" customFormat="1" ht="39.75" customHeight="1">
      <c r="A17" s="12"/>
      <c r="B17" s="9"/>
      <c r="C17" s="9"/>
      <c r="D17" s="8"/>
      <c r="E17" s="9"/>
      <c r="F17" s="8"/>
    </row>
    <row r="18" spans="1:6" s="1" customFormat="1" ht="39.75" customHeight="1">
      <c r="A18" s="12"/>
      <c r="B18" s="9"/>
      <c r="C18" s="9"/>
      <c r="D18" s="8" t="s">
        <v>560</v>
      </c>
      <c r="E18" s="9"/>
      <c r="F18" s="8"/>
    </row>
    <row r="19" spans="1:6" s="1" customFormat="1" ht="39.75" customHeight="1">
      <c r="A19" s="12"/>
      <c r="B19" s="9"/>
      <c r="C19" s="9"/>
      <c r="D19" s="8" t="s">
        <v>557</v>
      </c>
      <c r="E19" s="9"/>
      <c r="F19" s="8"/>
    </row>
    <row r="20" spans="1:6" s="1" customFormat="1" ht="39.75" customHeight="1">
      <c r="A20" s="12"/>
      <c r="B20" s="9"/>
      <c r="C20" s="9"/>
      <c r="D20" s="8"/>
      <c r="E20" s="9"/>
      <c r="F20" s="8"/>
    </row>
    <row r="21" spans="1:6" s="1" customFormat="1" ht="39.75" customHeight="1">
      <c r="A21" s="8"/>
      <c r="B21" s="9" t="s">
        <v>788</v>
      </c>
      <c r="C21" s="9"/>
      <c r="D21" s="9" t="s">
        <v>789</v>
      </c>
      <c r="E21" s="9"/>
      <c r="F21" s="8"/>
    </row>
    <row r="22" spans="1:6" s="1" customFormat="1" ht="39.75" customHeight="1">
      <c r="A22" s="8"/>
      <c r="B22" s="9"/>
      <c r="C22" s="9"/>
      <c r="D22" s="9" t="s">
        <v>790</v>
      </c>
      <c r="E22" s="9"/>
      <c r="F22" s="8"/>
    </row>
    <row r="23" spans="1:6" s="1" customFormat="1" ht="39.75" customHeight="1">
      <c r="A23" s="8"/>
      <c r="B23" s="9"/>
      <c r="C23" s="9"/>
      <c r="D23" s="9" t="s">
        <v>791</v>
      </c>
      <c r="E23" s="9"/>
      <c r="F23" s="8"/>
    </row>
    <row r="24" spans="1:6" s="1" customFormat="1" ht="51" customHeight="1">
      <c r="A24" s="8"/>
      <c r="B24" s="9"/>
      <c r="C24" s="9"/>
      <c r="D24" s="9"/>
      <c r="E24" s="9"/>
      <c r="F24" s="9"/>
    </row>
    <row r="25" spans="1:6" s="1" customFormat="1" ht="39.75" customHeight="1">
      <c r="A25" s="8"/>
      <c r="B25" s="9" t="s">
        <v>792</v>
      </c>
      <c r="C25" s="9"/>
      <c r="D25" s="9" t="s">
        <v>793</v>
      </c>
      <c r="E25" s="9"/>
      <c r="F25" s="8"/>
    </row>
  </sheetData>
  <sheetProtection/>
  <mergeCells count="20">
    <mergeCell ref="A2:F2"/>
    <mergeCell ref="A4:F4"/>
    <mergeCell ref="A6:C6"/>
    <mergeCell ref="D6:F6"/>
    <mergeCell ref="A7:C7"/>
    <mergeCell ref="B10:F10"/>
    <mergeCell ref="B11:F11"/>
    <mergeCell ref="B12:F12"/>
    <mergeCell ref="B13:C13"/>
    <mergeCell ref="B25:C25"/>
    <mergeCell ref="A10:A12"/>
    <mergeCell ref="A13:A25"/>
    <mergeCell ref="D8:D9"/>
    <mergeCell ref="D14:D15"/>
    <mergeCell ref="D16:D17"/>
    <mergeCell ref="D19:D20"/>
    <mergeCell ref="D23:D24"/>
    <mergeCell ref="A8:C9"/>
    <mergeCell ref="B14:C20"/>
    <mergeCell ref="B21:C24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7" sqref="F7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425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35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35</v>
      </c>
    </row>
    <row r="10" spans="1:6" s="1" customFormat="1" ht="78" customHeight="1">
      <c r="A10" s="12" t="s">
        <v>538</v>
      </c>
      <c r="B10" s="13" t="s">
        <v>1050</v>
      </c>
      <c r="C10" s="13"/>
      <c r="D10" s="13"/>
      <c r="E10" s="13"/>
      <c r="F10" s="13"/>
    </row>
    <row r="11" spans="1:6" s="1" customFormat="1" ht="39.75" customHeight="1">
      <c r="A11" s="12" t="s">
        <v>776</v>
      </c>
      <c r="B11" s="9" t="s">
        <v>541</v>
      </c>
      <c r="C11" s="9"/>
      <c r="D11" s="8" t="s">
        <v>542</v>
      </c>
      <c r="E11" s="8" t="s">
        <v>777</v>
      </c>
      <c r="F11" s="9" t="s">
        <v>778</v>
      </c>
    </row>
    <row r="12" spans="1:6" s="1" customFormat="1" ht="39.75" customHeight="1">
      <c r="A12" s="12"/>
      <c r="B12" s="9" t="s">
        <v>779</v>
      </c>
      <c r="C12" s="9"/>
      <c r="D12" s="9" t="s">
        <v>546</v>
      </c>
      <c r="E12" s="9" t="s">
        <v>1051</v>
      </c>
      <c r="F12" s="8" t="s">
        <v>1052</v>
      </c>
    </row>
    <row r="13" spans="1:6" s="1" customFormat="1" ht="39.75" customHeight="1">
      <c r="A13" s="12"/>
      <c r="B13" s="9"/>
      <c r="C13" s="9"/>
      <c r="D13" s="8" t="s">
        <v>551</v>
      </c>
      <c r="E13" s="9" t="s">
        <v>1053</v>
      </c>
      <c r="F13" s="8" t="s">
        <v>619</v>
      </c>
    </row>
    <row r="14" spans="1:6" s="1" customFormat="1" ht="39.75" customHeight="1">
      <c r="A14" s="12"/>
      <c r="B14" s="9"/>
      <c r="C14" s="9"/>
      <c r="D14" s="8" t="s">
        <v>557</v>
      </c>
      <c r="E14" s="9" t="s">
        <v>1054</v>
      </c>
      <c r="F14" s="8" t="s">
        <v>659</v>
      </c>
    </row>
    <row r="15" spans="1:6" s="1" customFormat="1" ht="39.75" customHeight="1">
      <c r="A15" s="8"/>
      <c r="B15" s="9" t="s">
        <v>788</v>
      </c>
      <c r="C15" s="9"/>
      <c r="D15" s="30" t="s">
        <v>789</v>
      </c>
      <c r="E15" s="9" t="s">
        <v>1055</v>
      </c>
      <c r="F15" s="8" t="s">
        <v>1056</v>
      </c>
    </row>
    <row r="16" spans="1:6" s="1" customFormat="1" ht="39.75" customHeight="1">
      <c r="A16" s="8"/>
      <c r="B16" s="9"/>
      <c r="C16" s="9"/>
      <c r="D16" s="9" t="s">
        <v>791</v>
      </c>
      <c r="E16" s="9" t="s">
        <v>1057</v>
      </c>
      <c r="F16" s="8" t="s">
        <v>619</v>
      </c>
    </row>
    <row r="17" spans="1:6" s="1" customFormat="1" ht="39.75" customHeight="1">
      <c r="A17" s="8"/>
      <c r="B17" s="9" t="s">
        <v>792</v>
      </c>
      <c r="C17" s="9"/>
      <c r="D17" s="9" t="s">
        <v>793</v>
      </c>
      <c r="E17" s="9" t="s">
        <v>1058</v>
      </c>
      <c r="F17" s="8" t="s">
        <v>659</v>
      </c>
    </row>
  </sheetData>
  <sheetProtection/>
  <mergeCells count="13">
    <mergeCell ref="A2:F2"/>
    <mergeCell ref="A4:F4"/>
    <mergeCell ref="A6:C6"/>
    <mergeCell ref="D6:F6"/>
    <mergeCell ref="A7:C7"/>
    <mergeCell ref="B10:F10"/>
    <mergeCell ref="B11:C11"/>
    <mergeCell ref="B17:C17"/>
    <mergeCell ref="A11:A17"/>
    <mergeCell ref="D8:D9"/>
    <mergeCell ref="A8:C9"/>
    <mergeCell ref="B12:C14"/>
    <mergeCell ref="B15:C16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28.57421875" style="79" customWidth="1"/>
    <col min="2" max="2" width="26.00390625" style="79" customWidth="1"/>
    <col min="3" max="3" width="50.28125" style="79" customWidth="1"/>
    <col min="4" max="4" width="35.421875" style="79" customWidth="1"/>
    <col min="5" max="10" width="13.57421875" style="79" customWidth="1"/>
    <col min="11" max="11" width="9.140625" style="79" customWidth="1"/>
  </cols>
  <sheetData>
    <row r="1" spans="1:10" s="79" customFormat="1" ht="15" customHeight="1">
      <c r="A1" s="95" t="s">
        <v>437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79" customFormat="1" ht="18.75" customHeight="1">
      <c r="A2" s="184" t="s">
        <v>438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79" customFormat="1" ht="15" customHeight="1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79" customFormat="1" ht="26.25" customHeight="1">
      <c r="A4" s="108" t="s">
        <v>52</v>
      </c>
      <c r="B4" s="108" t="s">
        <v>237</v>
      </c>
      <c r="C4" s="108"/>
      <c r="D4" s="108"/>
      <c r="E4" s="108" t="s">
        <v>53</v>
      </c>
      <c r="F4" s="108" t="s">
        <v>91</v>
      </c>
      <c r="G4" s="108"/>
      <c r="H4" s="108"/>
      <c r="I4" s="108" t="s">
        <v>92</v>
      </c>
      <c r="J4" s="108"/>
    </row>
    <row r="5" spans="1:10" s="79" customFormat="1" ht="45" customHeight="1">
      <c r="A5" s="108" t="s">
        <v>64</v>
      </c>
      <c r="B5" s="108" t="s">
        <v>88</v>
      </c>
      <c r="C5" s="108" t="s">
        <v>89</v>
      </c>
      <c r="D5" s="108" t="s">
        <v>90</v>
      </c>
      <c r="E5" s="108" t="s">
        <v>53</v>
      </c>
      <c r="F5" s="108" t="s">
        <v>238</v>
      </c>
      <c r="G5" s="108" t="s">
        <v>239</v>
      </c>
      <c r="H5" s="108" t="s">
        <v>240</v>
      </c>
      <c r="I5" s="108" t="s">
        <v>238</v>
      </c>
      <c r="J5" s="108" t="s">
        <v>241</v>
      </c>
    </row>
    <row r="6" spans="1:10" s="105" customFormat="1" ht="30" customHeight="1">
      <c r="A6" s="186" t="s">
        <v>71</v>
      </c>
      <c r="B6" s="117" t="s">
        <v>103</v>
      </c>
      <c r="C6" s="118" t="s">
        <v>218</v>
      </c>
      <c r="D6" s="118" t="s">
        <v>219</v>
      </c>
      <c r="E6" s="110">
        <v>3213400</v>
      </c>
      <c r="F6" s="110"/>
      <c r="G6" s="110"/>
      <c r="H6" s="110"/>
      <c r="I6" s="110">
        <v>3213400</v>
      </c>
      <c r="J6" s="110">
        <v>3213400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4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1059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80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80</v>
      </c>
    </row>
    <row r="10" spans="1:6" s="1" customFormat="1" ht="39.75" customHeight="1">
      <c r="A10" s="12" t="s">
        <v>538</v>
      </c>
      <c r="B10" s="13" t="s">
        <v>1060</v>
      </c>
      <c r="C10" s="13"/>
      <c r="D10" s="13"/>
      <c r="E10" s="13"/>
      <c r="F10" s="13"/>
    </row>
    <row r="11" spans="1:6" s="1" customFormat="1" ht="39.75" customHeight="1">
      <c r="A11" s="12"/>
      <c r="B11" s="13" t="s">
        <v>1061</v>
      </c>
      <c r="C11" s="13"/>
      <c r="D11" s="13"/>
      <c r="E11" s="13"/>
      <c r="F11" s="13"/>
    </row>
    <row r="12" spans="1:6" s="1" customFormat="1" ht="39.75" customHeight="1">
      <c r="A12" s="12" t="s">
        <v>776</v>
      </c>
      <c r="B12" s="9" t="s">
        <v>541</v>
      </c>
      <c r="C12" s="9"/>
      <c r="D12" s="8" t="s">
        <v>542</v>
      </c>
      <c r="E12" s="8" t="s">
        <v>777</v>
      </c>
      <c r="F12" s="9" t="s">
        <v>778</v>
      </c>
    </row>
    <row r="13" spans="1:6" s="1" customFormat="1" ht="39.75" customHeight="1">
      <c r="A13" s="12"/>
      <c r="B13" s="9" t="s">
        <v>779</v>
      </c>
      <c r="C13" s="9"/>
      <c r="D13" s="9" t="s">
        <v>546</v>
      </c>
      <c r="E13" s="9" t="s">
        <v>1062</v>
      </c>
      <c r="F13" s="8">
        <v>135</v>
      </c>
    </row>
    <row r="14" spans="1:6" s="1" customFormat="1" ht="39.75" customHeight="1">
      <c r="A14" s="12"/>
      <c r="B14" s="9"/>
      <c r="C14" s="9"/>
      <c r="D14" s="8" t="s">
        <v>551</v>
      </c>
      <c r="E14" s="9" t="s">
        <v>1063</v>
      </c>
      <c r="F14" s="8" t="s">
        <v>1064</v>
      </c>
    </row>
    <row r="15" spans="1:6" s="1" customFormat="1" ht="39.75" customHeight="1">
      <c r="A15" s="12"/>
      <c r="B15" s="9"/>
      <c r="C15" s="9"/>
      <c r="D15" s="8"/>
      <c r="E15" s="9" t="s">
        <v>1065</v>
      </c>
      <c r="F15" s="22" t="s">
        <v>619</v>
      </c>
    </row>
    <row r="16" spans="1:6" s="1" customFormat="1" ht="39.75" customHeight="1">
      <c r="A16" s="12"/>
      <c r="B16" s="9"/>
      <c r="C16" s="9"/>
      <c r="D16" s="8" t="s">
        <v>557</v>
      </c>
      <c r="E16" s="9" t="s">
        <v>1066</v>
      </c>
      <c r="F16" s="8" t="s">
        <v>1067</v>
      </c>
    </row>
    <row r="17" spans="1:6" s="1" customFormat="1" ht="39.75" customHeight="1">
      <c r="A17" s="8"/>
      <c r="B17" s="16" t="s">
        <v>788</v>
      </c>
      <c r="C17" s="17"/>
      <c r="D17" s="14" t="s">
        <v>791</v>
      </c>
      <c r="E17" s="9" t="s">
        <v>1068</v>
      </c>
      <c r="F17" s="8" t="s">
        <v>659</v>
      </c>
    </row>
    <row r="18" spans="1:6" s="1" customFormat="1" ht="39.75" customHeight="1">
      <c r="A18" s="8"/>
      <c r="B18" s="18"/>
      <c r="C18" s="19"/>
      <c r="D18" s="20"/>
      <c r="E18" s="9" t="s">
        <v>1069</v>
      </c>
      <c r="F18" s="8" t="s">
        <v>1070</v>
      </c>
    </row>
    <row r="19" spans="1:6" s="1" customFormat="1" ht="39.75" customHeight="1">
      <c r="A19" s="8"/>
      <c r="B19" s="9" t="s">
        <v>792</v>
      </c>
      <c r="C19" s="9"/>
      <c r="D19" s="9" t="s">
        <v>793</v>
      </c>
      <c r="E19" s="9" t="s">
        <v>1058</v>
      </c>
      <c r="F19" s="8" t="s">
        <v>659</v>
      </c>
    </row>
  </sheetData>
  <sheetProtection/>
  <mergeCells count="17">
    <mergeCell ref="A2:F2"/>
    <mergeCell ref="A4:F4"/>
    <mergeCell ref="A6:C6"/>
    <mergeCell ref="D6:F6"/>
    <mergeCell ref="A7:C7"/>
    <mergeCell ref="B10:F10"/>
    <mergeCell ref="B11:F11"/>
    <mergeCell ref="B12:C12"/>
    <mergeCell ref="B19:C19"/>
    <mergeCell ref="A10:A11"/>
    <mergeCell ref="A12:A19"/>
    <mergeCell ref="D8:D9"/>
    <mergeCell ref="D14:D15"/>
    <mergeCell ref="D17:D18"/>
    <mergeCell ref="A8:C9"/>
    <mergeCell ref="B13:C16"/>
    <mergeCell ref="B17:C18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7" sqref="D7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427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145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145</v>
      </c>
    </row>
    <row r="10" spans="1:6" s="1" customFormat="1" ht="39.75" customHeight="1">
      <c r="A10" s="25" t="s">
        <v>538</v>
      </c>
      <c r="B10" s="26" t="s">
        <v>1071</v>
      </c>
      <c r="C10" s="27"/>
      <c r="D10" s="27"/>
      <c r="E10" s="27"/>
      <c r="F10" s="28"/>
    </row>
    <row r="11" spans="1:6" s="1" customFormat="1" ht="39.75" customHeight="1">
      <c r="A11" s="29"/>
      <c r="B11" s="13" t="s">
        <v>1072</v>
      </c>
      <c r="C11" s="13"/>
      <c r="D11" s="13"/>
      <c r="E11" s="13"/>
      <c r="F11" s="13"/>
    </row>
    <row r="12" spans="1:6" s="1" customFormat="1" ht="39.75" customHeight="1">
      <c r="A12" s="12" t="s">
        <v>776</v>
      </c>
      <c r="B12" s="9" t="s">
        <v>541</v>
      </c>
      <c r="C12" s="9"/>
      <c r="D12" s="8" t="s">
        <v>542</v>
      </c>
      <c r="E12" s="8" t="s">
        <v>777</v>
      </c>
      <c r="F12" s="9" t="s">
        <v>778</v>
      </c>
    </row>
    <row r="13" spans="1:6" s="1" customFormat="1" ht="39.75" customHeight="1">
      <c r="A13" s="12"/>
      <c r="B13" s="9" t="s">
        <v>779</v>
      </c>
      <c r="C13" s="9"/>
      <c r="D13" s="9" t="s">
        <v>546</v>
      </c>
      <c r="E13" s="9" t="s">
        <v>1073</v>
      </c>
      <c r="F13" s="8">
        <v>8</v>
      </c>
    </row>
    <row r="14" spans="1:6" s="1" customFormat="1" ht="39.75" customHeight="1">
      <c r="A14" s="12"/>
      <c r="B14" s="9"/>
      <c r="C14" s="9"/>
      <c r="D14" s="8" t="s">
        <v>551</v>
      </c>
      <c r="E14" s="9" t="s">
        <v>1074</v>
      </c>
      <c r="F14" s="8" t="s">
        <v>1064</v>
      </c>
    </row>
    <row r="15" spans="1:6" s="1" customFormat="1" ht="39.75" customHeight="1">
      <c r="A15" s="12"/>
      <c r="B15" s="9"/>
      <c r="C15" s="9"/>
      <c r="D15" s="8"/>
      <c r="E15" s="9" t="s">
        <v>1075</v>
      </c>
      <c r="F15" s="22" t="s">
        <v>619</v>
      </c>
    </row>
    <row r="16" spans="1:6" s="1" customFormat="1" ht="39.75" customHeight="1">
      <c r="A16" s="12"/>
      <c r="B16" s="9"/>
      <c r="C16" s="9"/>
      <c r="D16" s="8" t="s">
        <v>557</v>
      </c>
      <c r="E16" s="9" t="s">
        <v>1066</v>
      </c>
      <c r="F16" s="8" t="s">
        <v>1067</v>
      </c>
    </row>
    <row r="17" spans="1:6" s="1" customFormat="1" ht="39.75" customHeight="1">
      <c r="A17" s="8"/>
      <c r="B17" s="16" t="s">
        <v>788</v>
      </c>
      <c r="C17" s="17"/>
      <c r="D17" s="14" t="s">
        <v>791</v>
      </c>
      <c r="E17" s="9" t="s">
        <v>1068</v>
      </c>
      <c r="F17" s="8" t="s">
        <v>659</v>
      </c>
    </row>
    <row r="18" spans="1:6" s="1" customFormat="1" ht="39.75" customHeight="1">
      <c r="A18" s="8"/>
      <c r="B18" s="18"/>
      <c r="C18" s="19"/>
      <c r="D18" s="20"/>
      <c r="E18" s="9" t="s">
        <v>1069</v>
      </c>
      <c r="F18" s="8" t="s">
        <v>1070</v>
      </c>
    </row>
    <row r="19" spans="1:6" s="1" customFormat="1" ht="39.75" customHeight="1">
      <c r="A19" s="8"/>
      <c r="B19" s="9" t="s">
        <v>792</v>
      </c>
      <c r="C19" s="9"/>
      <c r="D19" s="9" t="s">
        <v>793</v>
      </c>
      <c r="E19" s="9" t="s">
        <v>1058</v>
      </c>
      <c r="F19" s="8" t="s">
        <v>659</v>
      </c>
    </row>
  </sheetData>
  <sheetProtection/>
  <mergeCells count="17">
    <mergeCell ref="A2:F2"/>
    <mergeCell ref="A4:F4"/>
    <mergeCell ref="A6:C6"/>
    <mergeCell ref="D6:F6"/>
    <mergeCell ref="A7:C7"/>
    <mergeCell ref="B10:F10"/>
    <mergeCell ref="B11:F11"/>
    <mergeCell ref="B12:C12"/>
    <mergeCell ref="B19:C19"/>
    <mergeCell ref="A10:A11"/>
    <mergeCell ref="A12:A19"/>
    <mergeCell ref="D8:D9"/>
    <mergeCell ref="D14:D15"/>
    <mergeCell ref="D17:D18"/>
    <mergeCell ref="A8:C9"/>
    <mergeCell ref="B13:C16"/>
    <mergeCell ref="B17:C18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7" sqref="D7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428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20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20</v>
      </c>
    </row>
    <row r="10" spans="1:6" s="1" customFormat="1" ht="39.75" customHeight="1">
      <c r="A10" s="25" t="s">
        <v>538</v>
      </c>
      <c r="B10" s="26" t="s">
        <v>1076</v>
      </c>
      <c r="C10" s="27"/>
      <c r="D10" s="27"/>
      <c r="E10" s="27"/>
      <c r="F10" s="28"/>
    </row>
    <row r="11" spans="1:6" s="1" customFormat="1" ht="39.75" customHeight="1">
      <c r="A11" s="29"/>
      <c r="B11" s="13" t="s">
        <v>1077</v>
      </c>
      <c r="C11" s="13"/>
      <c r="D11" s="13"/>
      <c r="E11" s="13"/>
      <c r="F11" s="13"/>
    </row>
    <row r="12" spans="1:6" s="1" customFormat="1" ht="39.75" customHeight="1">
      <c r="A12" s="12" t="s">
        <v>776</v>
      </c>
      <c r="B12" s="9" t="s">
        <v>541</v>
      </c>
      <c r="C12" s="9"/>
      <c r="D12" s="8" t="s">
        <v>542</v>
      </c>
      <c r="E12" s="8" t="s">
        <v>777</v>
      </c>
      <c r="F12" s="9" t="s">
        <v>778</v>
      </c>
    </row>
    <row r="13" spans="1:6" s="1" customFormat="1" ht="39.75" customHeight="1">
      <c r="A13" s="12"/>
      <c r="B13" s="9" t="s">
        <v>779</v>
      </c>
      <c r="C13" s="9"/>
      <c r="D13" s="9" t="s">
        <v>546</v>
      </c>
      <c r="E13" s="9" t="s">
        <v>1078</v>
      </c>
      <c r="F13" s="8" t="s">
        <v>1052</v>
      </c>
    </row>
    <row r="14" spans="1:6" s="1" customFormat="1" ht="39.75" customHeight="1">
      <c r="A14" s="12"/>
      <c r="B14" s="9"/>
      <c r="C14" s="9"/>
      <c r="D14" s="8" t="s">
        <v>551</v>
      </c>
      <c r="E14" s="9" t="s">
        <v>1079</v>
      </c>
      <c r="F14" s="22" t="s">
        <v>1080</v>
      </c>
    </row>
    <row r="15" spans="1:6" s="1" customFormat="1" ht="39.75" customHeight="1">
      <c r="A15" s="12"/>
      <c r="B15" s="9"/>
      <c r="C15" s="9"/>
      <c r="D15" s="8"/>
      <c r="E15" s="9" t="s">
        <v>1081</v>
      </c>
      <c r="F15" s="22" t="s">
        <v>1070</v>
      </c>
    </row>
    <row r="16" spans="1:6" s="1" customFormat="1" ht="39.75" customHeight="1">
      <c r="A16" s="12"/>
      <c r="B16" s="9"/>
      <c r="C16" s="9"/>
      <c r="D16" s="8" t="s">
        <v>560</v>
      </c>
      <c r="E16" s="9" t="s">
        <v>1082</v>
      </c>
      <c r="F16" s="22" t="s">
        <v>1083</v>
      </c>
    </row>
    <row r="17" spans="1:6" s="1" customFormat="1" ht="39.75" customHeight="1">
      <c r="A17" s="12"/>
      <c r="B17" s="9"/>
      <c r="C17" s="9"/>
      <c r="D17" s="8" t="s">
        <v>557</v>
      </c>
      <c r="E17" s="9" t="s">
        <v>1066</v>
      </c>
      <c r="F17" s="8" t="s">
        <v>1067</v>
      </c>
    </row>
    <row r="18" spans="1:6" s="1" customFormat="1" ht="39.75" customHeight="1">
      <c r="A18" s="8"/>
      <c r="B18" s="16" t="s">
        <v>788</v>
      </c>
      <c r="C18" s="17"/>
      <c r="D18" s="14" t="s">
        <v>791</v>
      </c>
      <c r="E18" s="9" t="s">
        <v>1084</v>
      </c>
      <c r="F18" s="8" t="s">
        <v>1070</v>
      </c>
    </row>
    <row r="19" spans="1:6" s="1" customFormat="1" ht="39.75" customHeight="1">
      <c r="A19" s="8"/>
      <c r="B19" s="9" t="s">
        <v>792</v>
      </c>
      <c r="C19" s="9"/>
      <c r="D19" s="9" t="s">
        <v>793</v>
      </c>
      <c r="E19" s="9" t="s">
        <v>1058</v>
      </c>
      <c r="F19" s="8" t="s">
        <v>659</v>
      </c>
    </row>
  </sheetData>
  <sheetProtection/>
  <mergeCells count="16">
    <mergeCell ref="A2:F2"/>
    <mergeCell ref="A4:F4"/>
    <mergeCell ref="A6:C6"/>
    <mergeCell ref="D6:F6"/>
    <mergeCell ref="A7:C7"/>
    <mergeCell ref="B10:F10"/>
    <mergeCell ref="B11:F11"/>
    <mergeCell ref="B12:C12"/>
    <mergeCell ref="B18:C18"/>
    <mergeCell ref="B19:C19"/>
    <mergeCell ref="A10:A11"/>
    <mergeCell ref="A12:A19"/>
    <mergeCell ref="D8:D9"/>
    <mergeCell ref="D14:D15"/>
    <mergeCell ref="A8:C9"/>
    <mergeCell ref="B13:C17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9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429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6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6</v>
      </c>
    </row>
    <row r="10" spans="1:6" s="1" customFormat="1" ht="78" customHeight="1">
      <c r="A10" s="12" t="s">
        <v>538</v>
      </c>
      <c r="B10" s="13" t="s">
        <v>1085</v>
      </c>
      <c r="C10" s="13"/>
      <c r="D10" s="13"/>
      <c r="E10" s="13"/>
      <c r="F10" s="13"/>
    </row>
    <row r="11" spans="1:6" s="1" customFormat="1" ht="39.75" customHeight="1">
      <c r="A11" s="12" t="s">
        <v>776</v>
      </c>
      <c r="B11" s="9" t="s">
        <v>541</v>
      </c>
      <c r="C11" s="9"/>
      <c r="D11" s="8" t="s">
        <v>542</v>
      </c>
      <c r="E11" s="8" t="s">
        <v>777</v>
      </c>
      <c r="F11" s="9" t="s">
        <v>778</v>
      </c>
    </row>
    <row r="12" spans="1:6" s="1" customFormat="1" ht="39.75" customHeight="1">
      <c r="A12" s="12"/>
      <c r="B12" s="9" t="s">
        <v>779</v>
      </c>
      <c r="C12" s="9"/>
      <c r="D12" s="9" t="s">
        <v>546</v>
      </c>
      <c r="E12" s="9" t="s">
        <v>1086</v>
      </c>
      <c r="F12" s="8" t="s">
        <v>1052</v>
      </c>
    </row>
    <row r="13" spans="1:6" s="1" customFormat="1" ht="39.75" customHeight="1">
      <c r="A13" s="12"/>
      <c r="B13" s="9"/>
      <c r="C13" s="9"/>
      <c r="D13" s="8" t="s">
        <v>551</v>
      </c>
      <c r="E13" s="9" t="s">
        <v>1087</v>
      </c>
      <c r="F13" s="8" t="s">
        <v>659</v>
      </c>
    </row>
    <row r="14" spans="1:6" s="1" customFormat="1" ht="39.75" customHeight="1">
      <c r="A14" s="12"/>
      <c r="B14" s="9"/>
      <c r="C14" s="9"/>
      <c r="D14" s="8" t="s">
        <v>557</v>
      </c>
      <c r="E14" s="9" t="s">
        <v>1088</v>
      </c>
      <c r="F14" s="8" t="s">
        <v>1089</v>
      </c>
    </row>
    <row r="15" spans="1:6" s="1" customFormat="1" ht="39.75" customHeight="1">
      <c r="A15" s="8"/>
      <c r="B15" s="9" t="s">
        <v>788</v>
      </c>
      <c r="C15" s="9"/>
      <c r="D15" s="9" t="s">
        <v>791</v>
      </c>
      <c r="E15" s="9" t="s">
        <v>1087</v>
      </c>
      <c r="F15" s="8" t="s">
        <v>659</v>
      </c>
    </row>
    <row r="16" spans="1:6" s="1" customFormat="1" ht="39.75" customHeight="1">
      <c r="A16" s="8"/>
      <c r="B16" s="9"/>
      <c r="C16" s="9"/>
      <c r="D16" s="9" t="s">
        <v>570</v>
      </c>
      <c r="E16" s="9" t="s">
        <v>1090</v>
      </c>
      <c r="F16" s="8" t="s">
        <v>1091</v>
      </c>
    </row>
    <row r="17" spans="1:6" s="1" customFormat="1" ht="39.75" customHeight="1">
      <c r="A17" s="8"/>
      <c r="B17" s="9" t="s">
        <v>792</v>
      </c>
      <c r="C17" s="9"/>
      <c r="D17" s="9" t="s">
        <v>793</v>
      </c>
      <c r="E17" s="9" t="s">
        <v>1058</v>
      </c>
      <c r="F17" s="8" t="s">
        <v>659</v>
      </c>
    </row>
  </sheetData>
  <sheetProtection/>
  <mergeCells count="13">
    <mergeCell ref="A2:F2"/>
    <mergeCell ref="A4:F4"/>
    <mergeCell ref="A6:C6"/>
    <mergeCell ref="D6:F6"/>
    <mergeCell ref="A7:C7"/>
    <mergeCell ref="B10:F10"/>
    <mergeCell ref="B11:C11"/>
    <mergeCell ref="B17:C17"/>
    <mergeCell ref="A11:A17"/>
    <mergeCell ref="D8:D9"/>
    <mergeCell ref="A8:C9"/>
    <mergeCell ref="B12:C14"/>
    <mergeCell ref="B15:C16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430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1092</v>
      </c>
      <c r="E7" s="8" t="s">
        <v>807</v>
      </c>
      <c r="F7" s="11" t="s">
        <v>1093</v>
      </c>
    </row>
    <row r="8" spans="1:6" s="1" customFormat="1" ht="39.75" customHeight="1">
      <c r="A8" s="9" t="s">
        <v>769</v>
      </c>
      <c r="B8" s="9"/>
      <c r="C8" s="9"/>
      <c r="D8" s="8">
        <v>85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85</v>
      </c>
    </row>
    <row r="10" spans="1:6" s="1" customFormat="1" ht="39.75" customHeight="1">
      <c r="A10" s="12" t="s">
        <v>538</v>
      </c>
      <c r="B10" s="13" t="s">
        <v>1094</v>
      </c>
      <c r="C10" s="13"/>
      <c r="D10" s="13"/>
      <c r="E10" s="13"/>
      <c r="F10" s="13"/>
    </row>
    <row r="11" spans="1:6" s="1" customFormat="1" ht="39.75" customHeight="1">
      <c r="A11" s="12"/>
      <c r="B11" s="13" t="s">
        <v>1095</v>
      </c>
      <c r="C11" s="13"/>
      <c r="D11" s="13"/>
      <c r="E11" s="13"/>
      <c r="F11" s="13"/>
    </row>
    <row r="12" spans="1:6" s="1" customFormat="1" ht="39.75" customHeight="1">
      <c r="A12" s="12" t="s">
        <v>776</v>
      </c>
      <c r="B12" s="9" t="s">
        <v>541</v>
      </c>
      <c r="C12" s="9"/>
      <c r="D12" s="8" t="s">
        <v>542</v>
      </c>
      <c r="E12" s="8" t="s">
        <v>777</v>
      </c>
      <c r="F12" s="9" t="s">
        <v>778</v>
      </c>
    </row>
    <row r="13" spans="1:6" s="1" customFormat="1" ht="39.75" customHeight="1">
      <c r="A13" s="12"/>
      <c r="B13" s="9" t="s">
        <v>779</v>
      </c>
      <c r="C13" s="9"/>
      <c r="D13" s="9" t="s">
        <v>546</v>
      </c>
      <c r="E13" s="9" t="s">
        <v>1096</v>
      </c>
      <c r="F13" s="8">
        <v>35000</v>
      </c>
    </row>
    <row r="14" spans="1:6" s="1" customFormat="1" ht="39.75" customHeight="1">
      <c r="A14" s="12"/>
      <c r="B14" s="9"/>
      <c r="C14" s="9"/>
      <c r="D14" s="9"/>
      <c r="E14" s="9" t="s">
        <v>1097</v>
      </c>
      <c r="F14" s="8">
        <v>14</v>
      </c>
    </row>
    <row r="15" spans="1:6" s="1" customFormat="1" ht="39.75" customHeight="1">
      <c r="A15" s="12"/>
      <c r="B15" s="9"/>
      <c r="C15" s="9"/>
      <c r="D15" s="8" t="s">
        <v>551</v>
      </c>
      <c r="E15" s="9" t="s">
        <v>1098</v>
      </c>
      <c r="F15" s="8" t="s">
        <v>619</v>
      </c>
    </row>
    <row r="16" spans="1:6" s="1" customFormat="1" ht="39.75" customHeight="1">
      <c r="A16" s="12"/>
      <c r="B16" s="9"/>
      <c r="C16" s="9"/>
      <c r="D16" s="8"/>
      <c r="E16" s="9" t="s">
        <v>1099</v>
      </c>
      <c r="F16" s="22" t="s">
        <v>574</v>
      </c>
    </row>
    <row r="17" spans="1:6" s="1" customFormat="1" ht="39.75" customHeight="1">
      <c r="A17" s="12"/>
      <c r="B17" s="9"/>
      <c r="C17" s="9"/>
      <c r="D17" s="15" t="s">
        <v>560</v>
      </c>
      <c r="E17" s="9" t="s">
        <v>1100</v>
      </c>
      <c r="F17" s="8" t="s">
        <v>1101</v>
      </c>
    </row>
    <row r="18" spans="1:6" s="1" customFormat="1" ht="39.75" customHeight="1">
      <c r="A18" s="12"/>
      <c r="B18" s="9"/>
      <c r="C18" s="9"/>
      <c r="D18" s="8" t="s">
        <v>557</v>
      </c>
      <c r="E18" s="9" t="s">
        <v>1102</v>
      </c>
      <c r="F18" s="8" t="s">
        <v>559</v>
      </c>
    </row>
    <row r="19" spans="1:6" s="1" customFormat="1" ht="39.75" customHeight="1">
      <c r="A19" s="8"/>
      <c r="B19" s="16" t="s">
        <v>788</v>
      </c>
      <c r="C19" s="17"/>
      <c r="D19" s="14" t="s">
        <v>791</v>
      </c>
      <c r="E19" s="9" t="s">
        <v>1103</v>
      </c>
      <c r="F19" s="8" t="s">
        <v>1104</v>
      </c>
    </row>
    <row r="20" spans="1:6" s="1" customFormat="1" ht="39.75" customHeight="1">
      <c r="A20" s="8"/>
      <c r="B20" s="18"/>
      <c r="C20" s="19"/>
      <c r="D20" s="20"/>
      <c r="E20" s="9" t="s">
        <v>1105</v>
      </c>
      <c r="F20" s="8" t="s">
        <v>1106</v>
      </c>
    </row>
    <row r="21" spans="1:6" s="1" customFormat="1" ht="39.75" customHeight="1">
      <c r="A21" s="8"/>
      <c r="B21" s="9" t="s">
        <v>792</v>
      </c>
      <c r="C21" s="9"/>
      <c r="D21" s="9" t="s">
        <v>793</v>
      </c>
      <c r="E21" s="9" t="s">
        <v>1058</v>
      </c>
      <c r="F21" s="8" t="s">
        <v>659</v>
      </c>
    </row>
  </sheetData>
  <sheetProtection/>
  <mergeCells count="18">
    <mergeCell ref="A2:F2"/>
    <mergeCell ref="A4:F4"/>
    <mergeCell ref="A6:C6"/>
    <mergeCell ref="D6:F6"/>
    <mergeCell ref="A7:C7"/>
    <mergeCell ref="B10:F10"/>
    <mergeCell ref="B11:F11"/>
    <mergeCell ref="B12:C12"/>
    <mergeCell ref="B21:C21"/>
    <mergeCell ref="A10:A11"/>
    <mergeCell ref="A12:A21"/>
    <mergeCell ref="D8:D9"/>
    <mergeCell ref="D13:D14"/>
    <mergeCell ref="D15:D16"/>
    <mergeCell ref="D19:D20"/>
    <mergeCell ref="A8:C9"/>
    <mergeCell ref="B13:C18"/>
    <mergeCell ref="B19:C20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15" sqref="F15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9.71093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431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1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1</v>
      </c>
    </row>
    <row r="10" spans="1:6" s="1" customFormat="1" ht="78" customHeight="1">
      <c r="A10" s="12" t="s">
        <v>538</v>
      </c>
      <c r="B10" s="13" t="s">
        <v>1107</v>
      </c>
      <c r="C10" s="13"/>
      <c r="D10" s="13"/>
      <c r="E10" s="13"/>
      <c r="F10" s="13"/>
    </row>
    <row r="11" spans="1:6" s="1" customFormat="1" ht="39.75" customHeight="1">
      <c r="A11" s="12" t="s">
        <v>776</v>
      </c>
      <c r="B11" s="9" t="s">
        <v>541</v>
      </c>
      <c r="C11" s="9"/>
      <c r="D11" s="8" t="s">
        <v>542</v>
      </c>
      <c r="E11" s="8" t="s">
        <v>777</v>
      </c>
      <c r="F11" s="9" t="s">
        <v>778</v>
      </c>
    </row>
    <row r="12" spans="1:6" s="1" customFormat="1" ht="39.75" customHeight="1">
      <c r="A12" s="12"/>
      <c r="B12" s="9" t="s">
        <v>779</v>
      </c>
      <c r="C12" s="9"/>
      <c r="D12" s="8" t="s">
        <v>546</v>
      </c>
      <c r="E12" s="9" t="s">
        <v>1086</v>
      </c>
      <c r="F12" s="8" t="s">
        <v>1052</v>
      </c>
    </row>
    <row r="13" spans="1:6" s="1" customFormat="1" ht="39.75" customHeight="1">
      <c r="A13" s="12"/>
      <c r="B13" s="9"/>
      <c r="C13" s="9"/>
      <c r="D13" s="8" t="s">
        <v>551</v>
      </c>
      <c r="E13" s="9" t="s">
        <v>1108</v>
      </c>
      <c r="F13" s="8" t="s">
        <v>598</v>
      </c>
    </row>
    <row r="14" spans="1:6" s="1" customFormat="1" ht="39.75" customHeight="1">
      <c r="A14" s="12"/>
      <c r="B14" s="9"/>
      <c r="C14" s="9"/>
      <c r="D14" s="8" t="s">
        <v>560</v>
      </c>
      <c r="E14" s="9" t="s">
        <v>1109</v>
      </c>
      <c r="F14" s="8" t="s">
        <v>1110</v>
      </c>
    </row>
    <row r="15" spans="1:6" s="1" customFormat="1" ht="39.75" customHeight="1">
      <c r="A15" s="8"/>
      <c r="B15" s="23" t="s">
        <v>788</v>
      </c>
      <c r="C15" s="24"/>
      <c r="D15" s="9" t="s">
        <v>791</v>
      </c>
      <c r="E15" s="9" t="s">
        <v>1111</v>
      </c>
      <c r="F15" s="8" t="s">
        <v>598</v>
      </c>
    </row>
    <row r="16" spans="1:6" s="1" customFormat="1" ht="39.75" customHeight="1">
      <c r="A16" s="8"/>
      <c r="B16" s="18"/>
      <c r="C16" s="19"/>
      <c r="D16" s="9" t="s">
        <v>570</v>
      </c>
      <c r="E16" s="9" t="s">
        <v>1112</v>
      </c>
      <c r="F16" s="8" t="s">
        <v>598</v>
      </c>
    </row>
    <row r="17" spans="1:6" s="1" customFormat="1" ht="39.75" customHeight="1">
      <c r="A17" s="8"/>
      <c r="B17" s="9" t="s">
        <v>792</v>
      </c>
      <c r="C17" s="9"/>
      <c r="D17" s="9" t="s">
        <v>793</v>
      </c>
      <c r="E17" s="9" t="s">
        <v>1058</v>
      </c>
      <c r="F17" s="8" t="s">
        <v>659</v>
      </c>
    </row>
  </sheetData>
  <sheetProtection/>
  <mergeCells count="13">
    <mergeCell ref="A2:F2"/>
    <mergeCell ref="A4:F4"/>
    <mergeCell ref="A6:C6"/>
    <mergeCell ref="D6:F6"/>
    <mergeCell ref="A7:C7"/>
    <mergeCell ref="B10:F10"/>
    <mergeCell ref="B11:C11"/>
    <mergeCell ref="B17:C17"/>
    <mergeCell ref="A11:A17"/>
    <mergeCell ref="D8:D9"/>
    <mergeCell ref="A8:C9"/>
    <mergeCell ref="B12:C14"/>
    <mergeCell ref="B15:C16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432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8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8</v>
      </c>
    </row>
    <row r="10" spans="1:6" s="1" customFormat="1" ht="39.75" customHeight="1">
      <c r="A10" s="12" t="s">
        <v>538</v>
      </c>
      <c r="B10" s="13" t="s">
        <v>1113</v>
      </c>
      <c r="C10" s="13"/>
      <c r="D10" s="13"/>
      <c r="E10" s="13"/>
      <c r="F10" s="13"/>
    </row>
    <row r="11" spans="1:6" s="1" customFormat="1" ht="39.75" customHeight="1">
      <c r="A11" s="12"/>
      <c r="B11" s="13" t="s">
        <v>1114</v>
      </c>
      <c r="C11" s="13"/>
      <c r="D11" s="13"/>
      <c r="E11" s="13"/>
      <c r="F11" s="13"/>
    </row>
    <row r="12" spans="1:6" s="1" customFormat="1" ht="39.75" customHeight="1">
      <c r="A12" s="12" t="s">
        <v>776</v>
      </c>
      <c r="B12" s="9" t="s">
        <v>541</v>
      </c>
      <c r="C12" s="9"/>
      <c r="D12" s="8" t="s">
        <v>542</v>
      </c>
      <c r="E12" s="8" t="s">
        <v>777</v>
      </c>
      <c r="F12" s="9" t="s">
        <v>778</v>
      </c>
    </row>
    <row r="13" spans="1:6" s="1" customFormat="1" ht="39.75" customHeight="1">
      <c r="A13" s="12"/>
      <c r="B13" s="9" t="s">
        <v>779</v>
      </c>
      <c r="C13" s="9"/>
      <c r="D13" s="9" t="s">
        <v>546</v>
      </c>
      <c r="E13" s="9" t="s">
        <v>1078</v>
      </c>
      <c r="F13" s="8" t="s">
        <v>1052</v>
      </c>
    </row>
    <row r="14" spans="1:6" s="1" customFormat="1" ht="39.75" customHeight="1">
      <c r="A14" s="12"/>
      <c r="B14" s="9"/>
      <c r="C14" s="9"/>
      <c r="D14" s="8" t="s">
        <v>551</v>
      </c>
      <c r="E14" s="9" t="s">
        <v>1115</v>
      </c>
      <c r="F14" s="22" t="s">
        <v>619</v>
      </c>
    </row>
    <row r="15" spans="1:6" s="1" customFormat="1" ht="39.75" customHeight="1">
      <c r="A15" s="12"/>
      <c r="B15" s="9"/>
      <c r="C15" s="9"/>
      <c r="D15" s="8"/>
      <c r="E15" s="9" t="s">
        <v>1116</v>
      </c>
      <c r="F15" s="22" t="s">
        <v>1064</v>
      </c>
    </row>
    <row r="16" spans="1:6" s="1" customFormat="1" ht="39.75" customHeight="1">
      <c r="A16" s="12"/>
      <c r="B16" s="9"/>
      <c r="C16" s="9"/>
      <c r="D16" s="8"/>
      <c r="E16" s="9" t="s">
        <v>1117</v>
      </c>
      <c r="F16" s="22" t="s">
        <v>1064</v>
      </c>
    </row>
    <row r="17" spans="1:6" s="1" customFormat="1" ht="39.75" customHeight="1">
      <c r="A17" s="12"/>
      <c r="B17" s="9"/>
      <c r="C17" s="9"/>
      <c r="D17" s="8" t="s">
        <v>557</v>
      </c>
      <c r="E17" s="9" t="s">
        <v>1066</v>
      </c>
      <c r="F17" s="8" t="s">
        <v>1067</v>
      </c>
    </row>
    <row r="18" spans="1:6" s="1" customFormat="1" ht="39.75" customHeight="1">
      <c r="A18" s="8"/>
      <c r="B18" s="16" t="s">
        <v>788</v>
      </c>
      <c r="C18" s="17"/>
      <c r="D18" s="14" t="s">
        <v>791</v>
      </c>
      <c r="E18" s="9" t="s">
        <v>1068</v>
      </c>
      <c r="F18" s="8" t="s">
        <v>659</v>
      </c>
    </row>
    <row r="19" spans="1:6" s="1" customFormat="1" ht="39.75" customHeight="1">
      <c r="A19" s="8"/>
      <c r="B19" s="9" t="s">
        <v>792</v>
      </c>
      <c r="C19" s="9"/>
      <c r="D19" s="9" t="s">
        <v>793</v>
      </c>
      <c r="E19" s="9" t="s">
        <v>1058</v>
      </c>
      <c r="F19" s="8" t="s">
        <v>659</v>
      </c>
    </row>
  </sheetData>
  <sheetProtection/>
  <mergeCells count="16">
    <mergeCell ref="A2:F2"/>
    <mergeCell ref="A4:F4"/>
    <mergeCell ref="A6:C6"/>
    <mergeCell ref="D6:F6"/>
    <mergeCell ref="A7:C7"/>
    <mergeCell ref="B10:F10"/>
    <mergeCell ref="B11:F11"/>
    <mergeCell ref="B12:C12"/>
    <mergeCell ref="B18:C18"/>
    <mergeCell ref="B19:C19"/>
    <mergeCell ref="A10:A11"/>
    <mergeCell ref="A12:A19"/>
    <mergeCell ref="D8:D9"/>
    <mergeCell ref="D14:D16"/>
    <mergeCell ref="A8:C9"/>
    <mergeCell ref="B13:C17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10" sqref="B10:F10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26.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433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10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10</v>
      </c>
    </row>
    <row r="10" spans="1:6" s="1" customFormat="1" ht="39.75" customHeight="1">
      <c r="A10" s="12" t="s">
        <v>538</v>
      </c>
      <c r="B10" s="13" t="s">
        <v>1118</v>
      </c>
      <c r="C10" s="13"/>
      <c r="D10" s="13"/>
      <c r="E10" s="13"/>
      <c r="F10" s="13"/>
    </row>
    <row r="11" spans="1:6" s="1" customFormat="1" ht="39.75" customHeight="1">
      <c r="A11" s="12"/>
      <c r="B11" s="13" t="s">
        <v>1119</v>
      </c>
      <c r="C11" s="13"/>
      <c r="D11" s="13"/>
      <c r="E11" s="13"/>
      <c r="F11" s="13"/>
    </row>
    <row r="12" spans="1:6" s="1" customFormat="1" ht="39.75" customHeight="1">
      <c r="A12" s="12" t="s">
        <v>776</v>
      </c>
      <c r="B12" s="9" t="s">
        <v>541</v>
      </c>
      <c r="C12" s="9"/>
      <c r="D12" s="8" t="s">
        <v>542</v>
      </c>
      <c r="E12" s="8" t="s">
        <v>777</v>
      </c>
      <c r="F12" s="9" t="s">
        <v>778</v>
      </c>
    </row>
    <row r="13" spans="1:6" s="1" customFormat="1" ht="39.75" customHeight="1">
      <c r="A13" s="12"/>
      <c r="B13" s="9" t="s">
        <v>779</v>
      </c>
      <c r="C13" s="9"/>
      <c r="D13" s="9" t="s">
        <v>546</v>
      </c>
      <c r="E13" s="9" t="s">
        <v>1051</v>
      </c>
      <c r="F13" s="8" t="s">
        <v>1052</v>
      </c>
    </row>
    <row r="14" spans="1:6" s="1" customFormat="1" ht="39.75" customHeight="1">
      <c r="A14" s="12"/>
      <c r="B14" s="9"/>
      <c r="C14" s="9"/>
      <c r="D14" s="8" t="s">
        <v>551</v>
      </c>
      <c r="E14" s="9" t="s">
        <v>1120</v>
      </c>
      <c r="F14" s="8" t="s">
        <v>1121</v>
      </c>
    </row>
    <row r="15" spans="1:6" s="1" customFormat="1" ht="39.75" customHeight="1">
      <c r="A15" s="12"/>
      <c r="B15" s="9"/>
      <c r="C15" s="9"/>
      <c r="D15" s="8"/>
      <c r="E15" s="9" t="s">
        <v>1122</v>
      </c>
      <c r="F15" s="8" t="s">
        <v>1121</v>
      </c>
    </row>
    <row r="16" spans="1:6" s="1" customFormat="1" ht="39.75" customHeight="1">
      <c r="A16" s="12"/>
      <c r="B16" s="9"/>
      <c r="C16" s="9"/>
      <c r="D16" s="8" t="s">
        <v>557</v>
      </c>
      <c r="E16" s="9" t="s">
        <v>1123</v>
      </c>
      <c r="F16" s="8" t="s">
        <v>1124</v>
      </c>
    </row>
    <row r="17" spans="1:6" s="1" customFormat="1" ht="39.75" customHeight="1">
      <c r="A17" s="12"/>
      <c r="B17" s="9"/>
      <c r="C17" s="9"/>
      <c r="D17" s="8"/>
      <c r="E17" s="9" t="s">
        <v>1125</v>
      </c>
      <c r="F17" s="8" t="s">
        <v>1124</v>
      </c>
    </row>
    <row r="18" spans="1:6" s="1" customFormat="1" ht="39.75" customHeight="1">
      <c r="A18" s="8"/>
      <c r="B18" s="9" t="s">
        <v>788</v>
      </c>
      <c r="C18" s="9"/>
      <c r="D18" s="14" t="s">
        <v>789</v>
      </c>
      <c r="E18" s="9" t="s">
        <v>1126</v>
      </c>
      <c r="F18" s="8" t="s">
        <v>1056</v>
      </c>
    </row>
    <row r="19" spans="1:6" s="1" customFormat="1" ht="39.75" customHeight="1">
      <c r="A19" s="8"/>
      <c r="B19" s="9"/>
      <c r="C19" s="9"/>
      <c r="D19" s="20"/>
      <c r="E19" s="9" t="s">
        <v>1127</v>
      </c>
      <c r="F19" s="8" t="s">
        <v>1056</v>
      </c>
    </row>
    <row r="20" spans="1:6" s="1" customFormat="1" ht="39.75" customHeight="1">
      <c r="A20" s="8"/>
      <c r="B20" s="9"/>
      <c r="C20" s="9"/>
      <c r="D20" s="9" t="s">
        <v>570</v>
      </c>
      <c r="E20" s="9" t="s">
        <v>1128</v>
      </c>
      <c r="F20" s="8" t="s">
        <v>1129</v>
      </c>
    </row>
    <row r="21" spans="1:6" s="1" customFormat="1" ht="39.75" customHeight="1">
      <c r="A21" s="8"/>
      <c r="B21" s="9" t="s">
        <v>792</v>
      </c>
      <c r="C21" s="9"/>
      <c r="D21" s="9" t="s">
        <v>793</v>
      </c>
      <c r="E21" s="9" t="s">
        <v>1058</v>
      </c>
      <c r="F21" s="8" t="s">
        <v>659</v>
      </c>
    </row>
  </sheetData>
  <sheetProtection/>
  <mergeCells count="18">
    <mergeCell ref="A2:F2"/>
    <mergeCell ref="A4:F4"/>
    <mergeCell ref="A6:C6"/>
    <mergeCell ref="D6:F6"/>
    <mergeCell ref="A7:C7"/>
    <mergeCell ref="B10:F10"/>
    <mergeCell ref="B11:F11"/>
    <mergeCell ref="B12:C12"/>
    <mergeCell ref="B21:C21"/>
    <mergeCell ref="A10:A11"/>
    <mergeCell ref="A12:A21"/>
    <mergeCell ref="D8:D9"/>
    <mergeCell ref="D14:D15"/>
    <mergeCell ref="D16:D17"/>
    <mergeCell ref="D18:D19"/>
    <mergeCell ref="A8:C9"/>
    <mergeCell ref="B13:C17"/>
    <mergeCell ref="B18:C20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F7" sqref="F7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36.57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434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2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 t="s">
        <v>1052</v>
      </c>
    </row>
    <row r="10" spans="1:6" s="1" customFormat="1" ht="78" customHeight="1">
      <c r="A10" s="12" t="s">
        <v>538</v>
      </c>
      <c r="B10" s="13" t="s">
        <v>1130</v>
      </c>
      <c r="C10" s="13"/>
      <c r="D10" s="13"/>
      <c r="E10" s="13"/>
      <c r="F10" s="13"/>
    </row>
    <row r="11" spans="1:6" s="1" customFormat="1" ht="39.75" customHeight="1">
      <c r="A11" s="12" t="s">
        <v>776</v>
      </c>
      <c r="B11" s="9" t="s">
        <v>541</v>
      </c>
      <c r="C11" s="9"/>
      <c r="D11" s="8" t="s">
        <v>542</v>
      </c>
      <c r="E11" s="8" t="s">
        <v>777</v>
      </c>
      <c r="F11" s="9" t="s">
        <v>778</v>
      </c>
    </row>
    <row r="12" spans="1:6" s="1" customFormat="1" ht="39.75" customHeight="1">
      <c r="A12" s="12"/>
      <c r="B12" s="9" t="s">
        <v>779</v>
      </c>
      <c r="C12" s="9"/>
      <c r="D12" s="14" t="s">
        <v>546</v>
      </c>
      <c r="E12" s="9" t="s">
        <v>1086</v>
      </c>
      <c r="F12" s="8" t="s">
        <v>1052</v>
      </c>
    </row>
    <row r="13" spans="1:6" s="1" customFormat="1" ht="39.75" customHeight="1">
      <c r="A13" s="12"/>
      <c r="B13" s="9"/>
      <c r="C13" s="9"/>
      <c r="D13" s="15" t="s">
        <v>551</v>
      </c>
      <c r="E13" s="9" t="s">
        <v>1131</v>
      </c>
      <c r="F13" s="8" t="s">
        <v>574</v>
      </c>
    </row>
    <row r="14" spans="1:6" s="1" customFormat="1" ht="39.75" customHeight="1">
      <c r="A14" s="12"/>
      <c r="B14" s="9"/>
      <c r="C14" s="9"/>
      <c r="D14" s="21"/>
      <c r="E14" s="9" t="s">
        <v>1132</v>
      </c>
      <c r="F14" s="8" t="s">
        <v>574</v>
      </c>
    </row>
    <row r="15" spans="1:6" s="1" customFormat="1" ht="39.75" customHeight="1">
      <c r="A15" s="12"/>
      <c r="B15" s="9"/>
      <c r="C15" s="9"/>
      <c r="D15" s="15" t="s">
        <v>557</v>
      </c>
      <c r="E15" s="9" t="s">
        <v>1133</v>
      </c>
      <c r="F15" s="8" t="s">
        <v>619</v>
      </c>
    </row>
    <row r="16" spans="1:6" s="1" customFormat="1" ht="39.75" customHeight="1">
      <c r="A16" s="8"/>
      <c r="B16" s="9" t="s">
        <v>788</v>
      </c>
      <c r="C16" s="9"/>
      <c r="D16" s="9" t="s">
        <v>789</v>
      </c>
      <c r="E16" s="9" t="s">
        <v>1134</v>
      </c>
      <c r="F16" s="8" t="s">
        <v>1129</v>
      </c>
    </row>
    <row r="17" spans="1:6" s="1" customFormat="1" ht="39.75" customHeight="1">
      <c r="A17" s="8"/>
      <c r="B17" s="9"/>
      <c r="C17" s="9"/>
      <c r="D17" s="9" t="s">
        <v>791</v>
      </c>
      <c r="E17" s="9" t="s">
        <v>1135</v>
      </c>
      <c r="F17" s="9" t="s">
        <v>1135</v>
      </c>
    </row>
    <row r="18" spans="1:6" s="1" customFormat="1" ht="39.75" customHeight="1">
      <c r="A18" s="8"/>
      <c r="B18" s="9" t="s">
        <v>792</v>
      </c>
      <c r="C18" s="9"/>
      <c r="D18" s="9" t="s">
        <v>793</v>
      </c>
      <c r="E18" s="9" t="s">
        <v>1136</v>
      </c>
      <c r="F18" s="8" t="s">
        <v>619</v>
      </c>
    </row>
  </sheetData>
  <sheetProtection/>
  <mergeCells count="14">
    <mergeCell ref="A2:F2"/>
    <mergeCell ref="A4:F4"/>
    <mergeCell ref="A6:C6"/>
    <mergeCell ref="D6:F6"/>
    <mergeCell ref="A7:C7"/>
    <mergeCell ref="B10:F10"/>
    <mergeCell ref="B11:C11"/>
    <mergeCell ref="B18:C18"/>
    <mergeCell ref="A11:A18"/>
    <mergeCell ref="D8:D9"/>
    <mergeCell ref="D13:D14"/>
    <mergeCell ref="A8:C9"/>
    <mergeCell ref="B12:C15"/>
    <mergeCell ref="B16:C17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7" sqref="F7"/>
    </sheetView>
  </sheetViews>
  <sheetFormatPr defaultColWidth="10.28125" defaultRowHeight="12.75"/>
  <cols>
    <col min="1" max="1" width="8.8515625" style="1" customWidth="1"/>
    <col min="2" max="2" width="9.7109375" style="1" customWidth="1"/>
    <col min="3" max="3" width="9.8515625" style="1" customWidth="1"/>
    <col min="4" max="4" width="28.7109375" style="1" customWidth="1"/>
    <col min="5" max="5" width="31.28125" style="1" customWidth="1"/>
    <col min="6" max="6" width="36.57421875" style="1" customWidth="1"/>
    <col min="7" max="7" width="12.140625" style="1" customWidth="1"/>
    <col min="8" max="8" width="32.7109375" style="1" customWidth="1"/>
    <col min="9" max="9" width="29.57421875" style="1" customWidth="1"/>
    <col min="10" max="16384" width="10.28125" style="1" customWidth="1"/>
  </cols>
  <sheetData>
    <row r="1" s="1" customFormat="1" ht="13.5">
      <c r="A1" s="3"/>
    </row>
    <row r="2" spans="1:9" s="2" customFormat="1" ht="39" customHeight="1">
      <c r="A2" s="4" t="s">
        <v>768</v>
      </c>
      <c r="B2" s="4"/>
      <c r="C2" s="4"/>
      <c r="D2" s="4"/>
      <c r="E2" s="4"/>
      <c r="F2" s="4"/>
      <c r="G2" s="5"/>
      <c r="H2" s="5"/>
      <c r="I2" s="5"/>
    </row>
    <row r="3" spans="1:9" s="2" customFormat="1" ht="9.75" customHeight="1">
      <c r="A3" s="6"/>
      <c r="B3" s="6"/>
      <c r="C3" s="6"/>
      <c r="D3" s="6"/>
      <c r="E3" s="6"/>
      <c r="F3" s="6"/>
      <c r="G3" s="5"/>
      <c r="H3" s="5"/>
      <c r="I3" s="5"/>
    </row>
    <row r="4" spans="1:6" s="1" customFormat="1" ht="18" customHeight="1">
      <c r="A4" s="7" t="s">
        <v>529</v>
      </c>
      <c r="B4" s="7"/>
      <c r="C4" s="7"/>
      <c r="D4" s="7"/>
      <c r="E4" s="7"/>
      <c r="F4" s="7"/>
    </row>
    <row r="5" spans="1:6" s="1" customFormat="1" ht="9.75" customHeight="1">
      <c r="A5" s="7"/>
      <c r="B5" s="7"/>
      <c r="C5" s="7"/>
      <c r="D5" s="7"/>
      <c r="E5" s="7"/>
      <c r="F5" s="7"/>
    </row>
    <row r="6" spans="1:6" s="1" customFormat="1" ht="39.75" customHeight="1">
      <c r="A6" s="8" t="s">
        <v>342</v>
      </c>
      <c r="B6" s="8"/>
      <c r="C6" s="8"/>
      <c r="D6" s="8" t="s">
        <v>435</v>
      </c>
      <c r="E6" s="8"/>
      <c r="F6" s="8"/>
    </row>
    <row r="7" spans="1:6" s="1" customFormat="1" ht="39.75" customHeight="1">
      <c r="A7" s="8" t="s">
        <v>795</v>
      </c>
      <c r="B7" s="8"/>
      <c r="C7" s="8"/>
      <c r="D7" s="8" t="s">
        <v>532</v>
      </c>
      <c r="E7" s="8" t="s">
        <v>807</v>
      </c>
      <c r="F7" s="8" t="s">
        <v>532</v>
      </c>
    </row>
    <row r="8" spans="1:6" s="1" customFormat="1" ht="39.75" customHeight="1">
      <c r="A8" s="9" t="s">
        <v>769</v>
      </c>
      <c r="B8" s="9"/>
      <c r="C8" s="9"/>
      <c r="D8" s="8">
        <v>55</v>
      </c>
      <c r="E8" s="10" t="s">
        <v>771</v>
      </c>
      <c r="F8" s="11"/>
    </row>
    <row r="9" spans="1:6" s="1" customFormat="1" ht="39.75" customHeight="1">
      <c r="A9" s="9"/>
      <c r="B9" s="9"/>
      <c r="C9" s="9"/>
      <c r="D9" s="8"/>
      <c r="E9" s="10" t="s">
        <v>772</v>
      </c>
      <c r="F9" s="11">
        <v>55</v>
      </c>
    </row>
    <row r="10" spans="1:6" s="1" customFormat="1" ht="78" customHeight="1">
      <c r="A10" s="12" t="s">
        <v>538</v>
      </c>
      <c r="B10" s="13" t="s">
        <v>1137</v>
      </c>
      <c r="C10" s="13"/>
      <c r="D10" s="13"/>
      <c r="E10" s="13"/>
      <c r="F10" s="13"/>
    </row>
    <row r="11" spans="1:6" s="1" customFormat="1" ht="39.75" customHeight="1">
      <c r="A11" s="12" t="s">
        <v>776</v>
      </c>
      <c r="B11" s="9" t="s">
        <v>541</v>
      </c>
      <c r="C11" s="9"/>
      <c r="D11" s="8" t="s">
        <v>542</v>
      </c>
      <c r="E11" s="8" t="s">
        <v>777</v>
      </c>
      <c r="F11" s="9" t="s">
        <v>778</v>
      </c>
    </row>
    <row r="12" spans="1:6" s="1" customFormat="1" ht="39.75" customHeight="1">
      <c r="A12" s="12"/>
      <c r="B12" s="9" t="s">
        <v>779</v>
      </c>
      <c r="C12" s="9"/>
      <c r="D12" s="14" t="s">
        <v>546</v>
      </c>
      <c r="E12" s="9" t="s">
        <v>1086</v>
      </c>
      <c r="F12" s="8" t="s">
        <v>1138</v>
      </c>
    </row>
    <row r="13" spans="1:6" s="1" customFormat="1" ht="39.75" customHeight="1">
      <c r="A13" s="12"/>
      <c r="B13" s="9"/>
      <c r="C13" s="9"/>
      <c r="D13" s="15" t="s">
        <v>551</v>
      </c>
      <c r="E13" s="9" t="s">
        <v>1139</v>
      </c>
      <c r="F13" s="8" t="s">
        <v>619</v>
      </c>
    </row>
    <row r="14" spans="1:6" s="1" customFormat="1" ht="39.75" customHeight="1">
      <c r="A14" s="12"/>
      <c r="B14" s="9"/>
      <c r="C14" s="9"/>
      <c r="D14" s="15" t="s">
        <v>557</v>
      </c>
      <c r="E14" s="9" t="s">
        <v>1140</v>
      </c>
      <c r="F14" s="8" t="s">
        <v>1124</v>
      </c>
    </row>
    <row r="15" spans="1:6" s="1" customFormat="1" ht="39.75" customHeight="1">
      <c r="A15" s="8"/>
      <c r="B15" s="16" t="s">
        <v>788</v>
      </c>
      <c r="C15" s="17"/>
      <c r="D15" s="14" t="s">
        <v>791</v>
      </c>
      <c r="E15" s="9" t="s">
        <v>1141</v>
      </c>
      <c r="F15" s="8" t="s">
        <v>619</v>
      </c>
    </row>
    <row r="16" spans="1:6" s="1" customFormat="1" ht="39.75" customHeight="1">
      <c r="A16" s="8"/>
      <c r="B16" s="18"/>
      <c r="C16" s="19"/>
      <c r="D16" s="20"/>
      <c r="E16" s="9" t="s">
        <v>1142</v>
      </c>
      <c r="F16" s="8" t="s">
        <v>1143</v>
      </c>
    </row>
    <row r="17" spans="1:6" s="1" customFormat="1" ht="39.75" customHeight="1">
      <c r="A17" s="8"/>
      <c r="B17" s="9" t="s">
        <v>792</v>
      </c>
      <c r="C17" s="9"/>
      <c r="D17" s="9" t="s">
        <v>793</v>
      </c>
      <c r="E17" s="9" t="s">
        <v>1136</v>
      </c>
      <c r="F17" s="8" t="s">
        <v>619</v>
      </c>
    </row>
  </sheetData>
  <sheetProtection/>
  <mergeCells count="14">
    <mergeCell ref="A2:F2"/>
    <mergeCell ref="A4:F4"/>
    <mergeCell ref="A6:C6"/>
    <mergeCell ref="D6:F6"/>
    <mergeCell ref="A7:C7"/>
    <mergeCell ref="B10:F10"/>
    <mergeCell ref="B11:C11"/>
    <mergeCell ref="B17:C17"/>
    <mergeCell ref="A11:A17"/>
    <mergeCell ref="D8:D9"/>
    <mergeCell ref="D15:D16"/>
    <mergeCell ref="A8:C9"/>
    <mergeCell ref="B12:C14"/>
    <mergeCell ref="B15:C16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2021-01-19T04:49:28Z</cp:lastPrinted>
  <dcterms:created xsi:type="dcterms:W3CDTF">2021-02-09T03:03:15Z</dcterms:created>
  <dcterms:modified xsi:type="dcterms:W3CDTF">2022-09-06T02:09:13Z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0937CFF92AA34418B350FDF87ED2D028</vt:lpwstr>
  </property>
</Properties>
</file>